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77" documentId="120_S{2AC9BD13-BADA-5192-A53E-5A8FF88502F6}" xr6:coauthVersionLast="47" xr6:coauthVersionMax="47" xr10:uidLastSave="{27C8551C-4E55-4F8C-9984-5AE11E13B1D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4" l="1"/>
  <c r="B35" i="4"/>
  <c r="B36" i="4"/>
  <c r="B37" i="4"/>
  <c r="G34" i="4"/>
  <c r="G35" i="4"/>
  <c r="G36" i="4"/>
  <c r="G37" i="4"/>
  <c r="I34" i="4"/>
  <c r="I35" i="4"/>
  <c r="I36" i="4"/>
  <c r="I37" i="4"/>
  <c r="J34" i="4"/>
  <c r="J35" i="4"/>
  <c r="J36" i="4"/>
  <c r="J37" i="4"/>
  <c r="L34" i="4"/>
  <c r="L35" i="4"/>
  <c r="L36" i="4"/>
  <c r="L37" i="4"/>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7" i="2"/>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<sst xmlns="http://schemas.openxmlformats.org/spreadsheetml/2006/main" count="180285" uniqueCount="39125">
  <si>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</si>
  <si>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</si>
  <si>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</si>
  <si>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</si>
  <si>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</si>
  <si>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</si>
  <si>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</si>
  <si>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</si>
  <si>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</si>
  <si>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</si>
  <si>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</si>
  <si>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</si>
  <si>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</si>
  <si>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</si>
  <si>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</si>
  <si>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</si>
  <si>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</si>
  <si>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</si>
  <si>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</si>
  <si>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</si>
  <si>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</si>
  <si>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</si>
  <si>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</si>
  <si>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</si>
  <si>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</si>
  <si>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</si>
  <si>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</si>
  <si>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</si>
  <si>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</si>
  <si>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</si>
  <si>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</si>
  <si>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</si>
  <si>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</si>
  <si>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</si>
  <si>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</si>
  <si>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</si>
  <si>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</si>
  <si>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</si>
  <si>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</si>
  <si>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</si>
  <si>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</si>
  <si>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</si>
  <si>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</si>
  <si>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</si>
  <si>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</si>
  <si>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</si>
  <si>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</si>
  <si>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</si>
  <si>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</si>
  <si>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</si>
  <si>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</si>
  <si>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</si>
  <si>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</si>
  <si>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</si>
  <si>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</si>
  <si>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</si>
  <si>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</si>
  <si>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</si>
  <si>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</si>
  <si>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</si>
  <si>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</si>
  <si>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</si>
  <si>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</si>
  <si>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</si>
  <si>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</si>
  <si>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</si>
  <si>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</si>
  <si>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</si>
  <si>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</si>
  <si>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</si>
  <si>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</si>
  <si>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</si>
  <si>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</si>
  <si>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</si>
  <si>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</si>
  <si>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</si>
  <si>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</si>
  <si>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</si>
  <si>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</si>
  <si>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</si>
  <si>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</si>
  <si>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</si>
  <si>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</si>
  <si>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</si>
  <si>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</si>
  <si>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</si>
  <si>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</si>
  <si>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</si>
  <si>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</si>
  <si>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</si>
  <si>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</si>
  <si>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</si>
  <si>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</si>
  <si>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</si>
  <si>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</si>
  <si>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</si>
  <si>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</si>
  <si>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</si>
  <si>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</si>
  <si>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</si>
  <si>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</si>
  <si>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</si>
  <si>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</si>
  <si>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</si>
  <si>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</si>
  <si>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</si>
  <si>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</si>
  <si>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</si>
  <si>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</si>
  <si>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</si>
  <si>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</si>
  <si>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</si>
  <si>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</si>
  <si>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</si>
  <si>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</si>
  <si>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</si>
  <si>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</si>
  <si>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</si>
  <si>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</si>
  <si>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</si>
  <si>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</si>
  <si>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</si>
  <si>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</si>
  <si>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</si>
  <si>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</si>
  <si>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</si>
  <si>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</si>
  <si>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</si>
  <si>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</si>
  <si>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</si>
  <si>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</si>
  <si>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</si>
  <si>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</si>
  <si>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</si>
  <si>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</si>
  <si>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</si>
  <si>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</si>
  <si>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</si>
  <si>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</si>
  <si>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</si>
  <si>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</si>
  <si>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</si>
  <si>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</si>
  <si>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</si>
  <si>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</si>
  <si>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</si>
  <si>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</si>
  <si>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</si>
  <si>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</si>
  <si>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</si>
  <si>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</si>
  <si>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</si>
  <si>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</si>
  <si>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</si>
  <si>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</si>
  <si>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</si>
  <si>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</si>
  <si>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</si>
  <si>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</si>
  <si>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</si>
  <si>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</si>
  <si>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</si>
  <si>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</si>
  <si>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</si>
  <si>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</si>
  <si>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</si>
  <si>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</si>
  <si>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</si>
  <si>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</si>
  <si>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</si>
  <si>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</si>
  <si>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</si>
  <si>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</si>
  <si>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</si>
  <si>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</si>
  <si>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</si>
  <si>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</si>
  <si>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</si>
  <si>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</si>
  <si>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</si>
  <si>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</si>
  <si>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</si>
  <si>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</si>
  <si>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</si>
  <si>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</si>
  <si>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</si>
  <si>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</si>
  <si>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</si>
  <si>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</si>
  <si>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</si>
  <si>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</si>
  <si>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</si>
  <si>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</si>
  <si>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</si>
  <si>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</si>
  <si>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</si>
  <si>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</si>
  <si>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</si>
  <si>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</si>
  <si>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</si>
  <si>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</si>
  <si>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</si>
  <si>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</si>
  <si>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</si>
  <si>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</si>
  <si>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</si>
  <si>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</si>
  <si>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</si>
  <si>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</si>
  <si>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</si>
  <si>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</si>
  <si>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</si>
  <si>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</si>
  <si>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</si>
  <si>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</si>
  <si>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</si>
  <si>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</si>
  <si>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</si>
  <si>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</si>
  <si>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</si>
  <si>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</si>
  <si>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</si>
  <si>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</si>
  <si>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</si>
  <si>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</si>
  <si>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</si>
  <si>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</si>
  <si>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</si>
  <si>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</si>
  <si>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</si>
  <si>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</si>
  <si>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</si>
  <si>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</si>
  <si>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</si>
  <si>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</si>
  <si>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</si>
  <si>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</si>
  <si>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</si>
  <si>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</si>
  <si>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</si>
  <si>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</si>
  <si>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</si>
  <si>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</si>
  <si>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</si>
  <si>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</si>
  <si>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</si>
  <si>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</si>
  <si>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</si>
  <si>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</si>
  <si>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</si>
  <si>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</si>
  <si>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</si>
  <si>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</si>
  <si>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</si>
  <si>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</si>
  <si>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</si>
  <si>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</si>
  <si>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</si>
  <si>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</si>
  <si>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</si>
  <si>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</si>
  <si>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</si>
  <si>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</si>
  <si>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</si>
  <si>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</si>
  <si>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</si>
  <si>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</si>
  <si>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</si>
  <si>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</si>
  <si>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</si>
  <si>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</si>
  <si>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</si>
  <si>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</si>
  <si>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</si>
  <si>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</si>
  <si>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</si>
  <si>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</si>
  <si>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</si>
  <si>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</si>
  <si>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</si>
  <si>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</si>
  <si>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</si>
  <si>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</si>
  <si>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</si>
  <si>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</si>
  <si>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</si>
  <si>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</si>
  <si>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</si>
  <si>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</si>
  <si>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</si>
  <si>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</si>
  <si>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</si>
  <si>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</si>
  <si>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</si>
  <si>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</si>
  <si>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</si>
  <si>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</si>
  <si>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</si>
  <si>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</si>
  <si>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</si>
  <si>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</si>
  <si>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</si>
  <si>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</si>
  <si>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</si>
  <si>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</si>
  <si>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</si>
  <si>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</si>
  <si>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</si>
  <si>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</si>
  <si>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</si>
  <si>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</si>
  <si>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</si>
  <si>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</si>
  <si>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</si>
  <si>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</si>
  <si>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</si>
  <si>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</si>
  <si>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</si>
  <si>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</si>
  <si>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</si>
  <si>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</si>
  <si>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</si>
  <si>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</si>
  <si>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</si>
  <si>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</si>
  <si>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</si>
  <si>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</si>
  <si>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</si>
  <si>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</si>
  <si>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</si>
  <si>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</si>
  <si>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</si>
  <si>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</si>
  <si>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</si>
  <si>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</si>
  <si>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</si>
  <si>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</si>
  <si>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</si>
  <si>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</si>
  <si>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</si>
  <si>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</si>
  <si>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</si>
  <si>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</si>
  <si>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</si>
  <si>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</si>
  <si>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</si>
  <si>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</si>
  <si>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</si>
  <si>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</si>
  <si>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</si>
  <si>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</si>
  <si>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</si>
  <si>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</si>
  <si>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</si>
  <si>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</si>
  <si>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</si>
  <si>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</si>
  <si>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</si>
  <si>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</si>
  <si>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</si>
  <si>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</si>
  <si>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</si>
  <si>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</si>
  <si>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</si>
  <si>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</si>
  <si>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</si>
  <si>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</si>
  <si>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</si>
  <si>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</si>
  <si>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</si>
  <si>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</si>
  <si>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</si>
  <si>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</si>
  <si>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</si>
  <si>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</si>
  <si>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</si>
  <si>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</si>
  <si>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</si>
  <si>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</si>
  <si>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</si>
  <si>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</si>
  <si>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</si>
  <si>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</si>
  <si>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</si>
  <si>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</si>
  <si>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</si>
  <si>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</si>
  <si>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</si>
  <si>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</si>
  <si>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</si>
  <si>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</si>
  <si>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</si>
  <si>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</si>
  <si>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</si>
  <si>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</si>
  <si>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</si>
  <si>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</si>
  <si>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</si>
  <si>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</si>
  <si>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</si>
  <si>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</si>
  <si>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</si>
  <si>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</si>
  <si>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</si>
  <si>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</si>
  <si>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</si>
  <si>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</si>
  <si>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</si>
  <si>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</si>
  <si>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</si>
  <si>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</si>
  <si>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</si>
  <si>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</si>
  <si>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</si>
  <si>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</si>
  <si>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</si>
  <si>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</si>
  <si>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</si>
  <si>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</si>
  <si>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</si>
  <si>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</si>
  <si>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</si>
  <si>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</si>
  <si>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</si>
  <si>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</si>
  <si>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</si>
  <si>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</si>
  <si>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</si>
  <si>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</si>
  <si>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</si>
  <si>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</si>
  <si>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</si>
  <si>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</si>
  <si>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</si>
  <si>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</si>
  <si>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</si>
  <si>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</si>
  <si>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</si>
  <si>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</si>
  <si>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</si>
  <si>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</si>
  <si>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</si>
  <si>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</si>
  <si>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</si>
  <si>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</si>
  <si>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</si>
  <si>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</si>
  <si>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</si>
  <si>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</si>
  <si>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</si>
  <si>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</si>
  <si>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</si>
  <si>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</si>
  <si>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</si>
  <si>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</si>
  <si>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</si>
  <si>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</si>
  <si>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</si>
  <si>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</si>
  <si>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</si>
  <si>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</si>
  <si>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</si>
  <si>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</si>
  <si>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</si>
  <si>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</si>
  <si>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</si>
  <si>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</si>
  <si>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</si>
  <si>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</si>
  <si>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</si>
  <si>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</si>
  <si>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</si>
  <si>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</si>
  <si>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</si>
  <si>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</si>
  <si>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</si>
  <si>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</si>
  <si>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</si>
  <si>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</si>
  <si>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</si>
  <si>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</si>
  <si>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</si>
  <si>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</si>
  <si>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</si>
  <si>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</si>
  <si>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</si>
  <si>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</si>
  <si>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</si>
  <si>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</si>
  <si>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</si>
  <si>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</si>
  <si>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</si>
  <si>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</si>
  <si>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</si>
  <si>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</si>
  <si>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</si>
  <si>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</si>
  <si>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</si>
  <si>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</si>
  <si>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</si>
  <si>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</si>
  <si>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</si>
  <si>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</si>
  <si>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</si>
  <si>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</si>
  <si>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</si>
  <si>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</si>
  <si>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</si>
  <si>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</si>
  <si>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</si>
  <si>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</si>
  <si>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</si>
  <si>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</si>
  <si>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</si>
  <si>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</si>
  <si>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</si>
  <si>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</si>
  <si>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</si>
  <si>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</si>
  <si>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</si>
  <si>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</si>
  <si>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</si>
  <si>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</si>
  <si>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</si>
  <si>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</si>
  <si>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</si>
  <si>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</si>
  <si>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</si>
  <si>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</si>
  <si>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</si>
  <si>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</si>
  <si>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</si>
  <si>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</si>
  <si>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</si>
  <si>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</si>
  <si>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</si>
  <si>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</si>
  <si>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</si>
  <si>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</si>
  <si>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</si>
  <si>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</si>
  <si>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</si>
  <si>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</si>
  <si>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</si>
  <si>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</si>
  <si>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</si>
  <si>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</si>
  <si>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</si>
  <si>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</si>
  <si>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</si>
  <si>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</si>
  <si>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</si>
  <si>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</si>
  <si>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</si>
  <si>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</si>
  <si>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</si>
  <si>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</si>
  <si>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</si>
  <si>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</si>
  <si>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</si>
  <si>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</si>
  <si>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</si>
  <si>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</si>
  <si>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</si>
  <si>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</si>
  <si>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</si>
  <si>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</si>
  <si>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</si>
  <si>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</si>
  <si>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</si>
  <si>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</si>
  <si>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</si>
  <si>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</si>
  <si>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</si>
  <si>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</si>
  <si>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</si>
  <si>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</si>
  <si>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</si>
  <si>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</si>
  <si>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</si>
  <si>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</si>
  <si>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</si>
  <si>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</si>
  <si>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</si>
  <si>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</si>
  <si>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</si>
  <si>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</si>
  <si>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</si>
  <si>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</si>
  <si>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</si>
  <si>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</si>
  <si>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</si>
  <si>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</si>
  <si>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</si>
  <si>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</si>
  <si>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</si>
  <si>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</si>
  <si>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</si>
  <si>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</si>
  <si>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</si>
  <si>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</si>
  <si>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</si>
  <si>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</si>
  <si>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</si>
  <si>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</si>
  <si>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</si>
  <si>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</si>
  <si>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</si>
  <si>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</si>
  <si>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</si>
  <si>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</si>
  <si>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</si>
  <si>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</si>
  <si>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</si>
  <si>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</si>
  <si>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</si>
  <si>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</si>
  <si>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</si>
  <si>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</si>
  <si>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</si>
  <si>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</si>
  <si>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</si>
  <si>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</si>
  <si>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</si>
  <si>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</si>
  <si>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</si>
  <si>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</si>
  <si>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</si>
  <si>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</si>
  <si>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</si>
  <si>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</si>
  <si>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</si>
  <si>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</si>
  <si>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</si>
  <si>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</si>
  <si>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</si>
  <si>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</si>
  <si>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</si>
  <si>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</si>
  <si>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</si>
  <si>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</si>
  <si>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</si>
  <si>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</si>
  <si>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</si>
  <si>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</si>
  <si>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</si>
  <si>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</si>
  <si>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</si>
  <si>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</si>
  <si>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</si>
  <si>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</si>
  <si>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</si>
  <si>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</si>
  <si>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</si>
  <si>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</si>
  <si>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</si>
  <si>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</si>
  <si>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</si>
  <si>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</si>
  <si>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</si>
  <si>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</si>
  <si>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</si>
  <si>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</si>
  <si>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</si>
  <si>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</si>
  <si>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</si>
  <si>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</si>
  <si>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</si>
  <si>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</si>
  <si>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</si>
  <si>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</si>
  <si>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</si>
  <si>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</si>
  <si>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</si>
  <si>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</si>
  <si>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</si>
  <si>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</si>
  <si>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</si>
  <si>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</si>
  <si>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</si>
  <si>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</si>
  <si>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</si>
  <si>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</si>
  <si>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</si>
  <si>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</si>
  <si>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</si>
  <si>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</si>
  <si>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</si>
  <si>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</si>
  <si>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</si>
  <si>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</si>
  <si>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</si>
  <si>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</si>
  <si>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</si>
  <si>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</si>
  <si>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</si>
  <si>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</si>
  <si>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</si>
  <si>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</si>
  <si>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</si>
  <si>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</si>
  <si>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</si>
  <si>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</si>
  <si>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</si>
  <si>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</si>
  <si>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</si>
  <si>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</si>
  <si>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</si>
  <si>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</si>
  <si>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</si>
  <si>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</si>
  <si>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</si>
  <si>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</si>
  <si>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</si>
  <si>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</si>
  <si>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</si>
  <si>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</si>
  <si>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</si>
  <si>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</si>
  <si>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</si>
  <si>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</si>
  <si>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</si>
  <si>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</si>
  <si>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</si>
  <si>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</si>
  <si>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</si>
  <si>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</si>
  <si>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</si>
  <si>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</si>
  <si>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</si>
  <si>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</si>
  <si>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</si>
  <si>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</si>
  <si>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</si>
  <si>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</si>
  <si>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</si>
  <si>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</si>
  <si>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</si>
  <si>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</si>
  <si>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</si>
  <si>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</si>
  <si>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</si>
  <si>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</si>
  <si>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</si>
  <si>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</si>
  <si>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</si>
  <si>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</si>
  <si>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</si>
  <si>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</si>
  <si>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</si>
  <si>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</si>
  <si>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</si>
  <si>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</si>
  <si>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</si>
  <si>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</si>
  <si>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</si>
  <si>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</si>
  <si>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</si>
  <si>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</si>
  <si>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</si>
  <si>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</si>
  <si>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</si>
  <si>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</si>
  <si>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</si>
  <si>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</si>
  <si>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</si>
  <si>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</si>
  <si>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</si>
  <si>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</si>
  <si>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</si>
  <si>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</si>
  <si>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</si>
  <si>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</si>
  <si>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</si>
  <si>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</si>
  <si>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</si>
  <si>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</si>
  <si>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</si>
  <si>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</si>
  <si>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</si>
  <si>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</si>
  <si>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</si>
  <si>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</si>
  <si>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</si>
  <si>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</si>
  <si>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</si>
  <si>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</si>
  <si>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</si>
  <si>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</si>
  <si>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</si>
  <si>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</si>
  <si>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</si>
  <si>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</si>
  <si>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</si>
  <si>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</si>
  <si>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</si>
  <si>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</si>
  <si>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</si>
  <si>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</si>
  <si>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</si>
  <si>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</si>
  <si>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</si>
  <si>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</si>
  <si>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</si>
  <si>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</si>
  <si>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</si>
  <si>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</si>
  <si>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</si>
  <si>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</si>
  <si>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</si>
  <si>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</si>
  <si>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</si>
  <si>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</si>
  <si>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</si>
  <si>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</si>
  <si>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</si>
  <si>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</si>
  <si>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</si>
  <si>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</si>
  <si>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</si>
  <si>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</si>
  <si>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</si>
  <si>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</si>
  <si>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</si>
  <si>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</si>
  <si>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</si>
  <si>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</si>
  <si>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</si>
  <si>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</si>
  <si>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</si>
  <si>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</si>
  <si>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</si>
  <si>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</si>
  <si>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</si>
  <si>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</si>
  <si>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</si>
  <si>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</si>
  <si>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</si>
  <si>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</si>
  <si>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</si>
  <si>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</si>
  <si>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</si>
  <si>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</si>
  <si>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</si>
  <si>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</si>
  <si>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</si>
  <si>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</si>
  <si>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</si>
  <si>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</si>
  <si>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</si>
  <si>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</si>
  <si>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</si>
  <si>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</si>
  <si>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</si>
  <si>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</si>
  <si>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</si>
  <si>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</si>
  <si>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</si>
  <si>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</si>
  <si>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</si>
  <si>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</si>
  <si>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</si>
  <si>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</si>
  <si>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</si>
  <si>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</si>
  <si>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</si>
  <si>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</si>
  <si>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</si>
  <si>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</si>
  <si>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</si>
  <si>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</si>
  <si>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</si>
  <si>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</si>
  <si>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</si>
  <si>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</si>
  <si>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</si>
  <si>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</si>
  <si>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</si>
  <si>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</si>
  <si>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</si>
  <si>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</si>
  <si>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</si>
  <si>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</si>
  <si>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</si>
  <si>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</si>
  <si>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</si>
  <si>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</si>
  <si>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</si>
  <si>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</si>
  <si>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</si>
  <si>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</si>
  <si>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</si>
  <si>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</si>
  <si>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</si>
  <si>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</si>
  <si>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</si>
  <si>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</si>
  <si>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</si>
  <si>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</si>
  <si>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</si>
  <si>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</si>
  <si>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</si>
  <si>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</si>
  <si>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</si>
  <si>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</si>
  <si>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</si>
  <si>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</si>
  <si>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</si>
  <si>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</si>
  <si>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</si>
  <si>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</si>
  <si>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</si>
  <si>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</si>
  <si>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</si>
  <si>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</si>
  <si>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</si>
  <si>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</si>
  <si>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</si>
  <si>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</si>
  <si>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</si>
  <si>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</si>
  <si>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</si>
  <si>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</si>
  <si>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</si>
  <si>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</si>
  <si>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</si>
  <si>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</si>
  <si>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</si>
  <si>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</si>
  <si>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</si>
  <si>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</si>
  <si>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</si>
  <si>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</si>
  <si>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</si>
  <si>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</si>
  <si>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</si>
  <si>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</si>
  <si>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</si>
  <si>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</si>
  <si>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</si>
  <si>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</si>
  <si>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</si>
  <si>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</si>
  <si>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</si>
  <si>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</si>
  <si>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</si>
  <si>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</si>
  <si>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</si>
  <si>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</si>
  <si>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</si>
  <si>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</si>
  <si>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</si>
  <si>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</si>
  <si>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</si>
  <si>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</si>
  <si>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</si>
  <si>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</si>
  <si>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</si>
  <si>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</si>
  <si>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</si>
  <si>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</si>
  <si>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</si>
  <si>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</si>
  <si>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</si>
  <si>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</si>
  <si>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</si>
  <si>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</si>
  <si>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</si>
  <si>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</si>
  <si>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</si>
  <si>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</si>
  <si>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</si>
  <si>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</si>
  <si>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</si>
  <si>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</si>
  <si>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</si>
  <si>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</si>
  <si>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</si>
  <si>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</si>
  <si>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</si>
  <si>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</si>
  <si>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</si>
  <si>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</si>
  <si>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</si>
  <si>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</si>
  <si>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</si>
  <si>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</si>
  <si>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</si>
  <si>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</si>
  <si>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</si>
  <si>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</si>
  <si>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</si>
  <si>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</si>
  <si>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</si>
  <si>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</si>
  <si>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</si>
  <si>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</si>
  <si>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</si>
  <si>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</si>
  <si>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</si>
  <si>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</si>
  <si>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</si>
  <si>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</si>
  <si>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</si>
  <si>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</si>
  <si>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</si>
  <si>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</si>
  <si>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</si>
  <si>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</si>
  <si>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</si>
  <si>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</si>
  <si>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</si>
  <si>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</si>
  <si>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</si>
  <si>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</si>
  <si>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</si>
  <si>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</si>
  <si>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</si>
  <si>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</si>
  <si>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</si>
  <si>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</si>
  <si>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</si>
  <si>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</si>
  <si>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</si>
  <si>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</si>
  <si>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</si>
  <si>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</si>
  <si>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</si>
  <si>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</si>
  <si>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</si>
  <si>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</si>
  <si>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</si>
  <si>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</si>
  <si>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</si>
  <si>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</si>
  <si>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</si>
  <si>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</si>
  <si>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</si>
  <si>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</si>
  <si>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</si>
  <si>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</si>
  <si>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</si>
  <si>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</si>
  <si>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</si>
  <si>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</si>
  <si>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</si>
  <si>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</si>
  <si>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</si>
  <si>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</si>
  <si>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</si>
  <si>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</si>
  <si>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</si>
  <si>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</si>
  <si>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</si>
  <si>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</si>
  <si>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</si>
  <si>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</si>
  <si>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</si>
  <si>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</si>
  <si>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</si>
  <si>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</si>
  <si>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</si>
  <si>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</si>
  <si>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</si>
  <si>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</si>
  <si>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</si>
  <si>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</si>
  <si>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</si>
  <si>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</si>
  <si>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</si>
  <si>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</si>
  <si>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</si>
  <si>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</si>
  <si>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</si>
  <si>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</si>
  <si>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</si>
  <si>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</si>
  <si>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</si>
  <si>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</si>
  <si>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</si>
  <si>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</si>
  <si>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</si>
  <si>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</si>
  <si>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</si>
  <si>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</si>
  <si>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</si>
  <si>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</si>
  <si>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</si>
  <si>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</si>
  <si>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</si>
  <si>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</si>
  <si>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</si>
  <si>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</si>
  <si>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</si>
  <si>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</si>
  <si>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</si>
  <si>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</si>
  <si>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</si>
  <si>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</si>
  <si>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</si>
  <si>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</si>
  <si>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</si>
  <si>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</si>
  <si>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</si>
  <si>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</si>
  <si>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</si>
  <si>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</si>
  <si>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</si>
  <si>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</si>
  <si>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</si>
  <si>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</si>
  <si>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</si>
  <si>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</si>
  <si>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</si>
  <si>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</si>
  <si>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</si>
  <si>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</si>
  <si>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</si>
  <si>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</si>
  <si>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</si>
  <si>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</si>
  <si>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</si>
  <si>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</si>
  <si>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</si>
  <si>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</si>
  <si>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</si>
  <si>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</si>
  <si>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</si>
  <si>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</si>
  <si>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</si>
  <si>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</si>
  <si>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</si>
  <si>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</si>
  <si>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</si>
  <si>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</si>
  <si>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</si>
  <si>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</si>
  <si>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</si>
  <si>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</si>
  <si>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</si>
  <si>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</si>
  <si>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</si>
  <si>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</si>
  <si>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</si>
  <si>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</si>
  <si>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</si>
  <si>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</si>
  <si>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</si>
  <si>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</si>
  <si>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</si>
  <si>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</si>
  <si>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</si>
  <si>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</si>
  <si>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</si>
  <si>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</si>
  <si>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</si>
  <si>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</si>
  <si>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</si>
  <si>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</si>
  <si>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</si>
  <si>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</si>
  <si>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</si>
  <si>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</si>
  <si>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</si>
  <si>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</si>
  <si>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</si>
  <si>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</si>
  <si>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</si>
  <si>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</si>
  <si>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</si>
  <si>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</si>
  <si>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</si>
  <si>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</si>
  <si>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</si>
  <si>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</si>
  <si>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</si>
  <si>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</si>
  <si>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</si>
  <si>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</si>
  <si>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</si>
  <si>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</si>
  <si>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</si>
  <si>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</si>
  <si>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</si>
  <si>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</si>
  <si>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</si>
  <si>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</si>
  <si>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</si>
  <si>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</si>
  <si>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</si>
  <si>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</si>
  <si>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</si>
  <si>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</si>
  <si>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</si>
  <si>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</si>
  <si>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</si>
  <si>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</si>
  <si>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</si>
  <si>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</si>
  <si>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</si>
  <si>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</si>
  <si>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</si>
  <si>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</si>
  <si>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</si>
  <si>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</si>
  <si>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</si>
  <si>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</si>
  <si>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</si>
  <si>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</si>
  <si>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</si>
  <si>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</si>
  <si>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</si>
  <si>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</si>
  <si>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</si>
  <si>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</si>
  <si>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</si>
  <si>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</si>
  <si>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</si>
  <si>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</si>
  <si>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</si>
  <si>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</si>
  <si>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</si>
  <si>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</si>
  <si>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</si>
  <si>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</si>
  <si>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</si>
  <si>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</si>
  <si>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</si>
  <si>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</si>
  <si>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</si>
  <si>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</si>
  <si>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</si>
  <si>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</si>
  <si>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</si>
  <si>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</si>
  <si>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</si>
  <si>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</si>
  <si>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</si>
  <si>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</si>
  <si>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</si>
  <si>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</si>
  <si>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</si>
  <si>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</si>
  <si>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</si>
  <si>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</si>
  <si>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</si>
  <si>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</si>
  <si>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</si>
  <si>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</si>
  <si>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</si>
  <si>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</si>
  <si>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</si>
  <si>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</si>
  <si>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</si>
  <si>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</si>
  <si>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</si>
  <si>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</si>
  <si>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</si>
  <si>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</si>
  <si>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</si>
  <si>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</si>
  <si>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</si>
  <si>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</si>
  <si>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</si>
  <si>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</si>
  <si>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</si>
  <si>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</si>
  <si>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</si>
  <si>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</si>
  <si>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</si>
  <si>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</si>
  <si>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</si>
  <si>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</si>
  <si>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</si>
  <si>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</si>
  <si>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</si>
  <si>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</si>
  <si>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</si>
  <si>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</si>
  <si>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</si>
  <si>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</si>
  <si>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</si>
  <si>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</si>
  <si>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</si>
  <si>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</si>
  <si>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</si>
  <si>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</si>
  <si>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</si>
  <si>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</si>
  <si>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</si>
  <si>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</si>
  <si>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</si>
  <si>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</si>
  <si>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</si>
  <si>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</si>
  <si>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</si>
  <si>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</si>
  <si>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</si>
  <si>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</si>
  <si>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</si>
  <si>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</si>
  <si>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</si>
  <si>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</si>
  <si>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</si>
  <si>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</si>
  <si>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</si>
  <si>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</si>
  <si>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</si>
  <si>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</si>
  <si>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</si>
  <si>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</si>
  <si>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</si>
  <si>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</si>
  <si>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</si>
  <si>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</si>
  <si>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</si>
  <si>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</si>
  <si>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</si>
  <si>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</si>
  <si>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</si>
  <si>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</si>
  <si>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</si>
  <si>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</si>
  <si>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</si>
  <si>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</si>
  <si>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</si>
  <si>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</si>
  <si>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</si>
  <si>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</si>
  <si>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</si>
  <si>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</si>
  <si>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</si>
  <si>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</si>
  <si>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</si>
  <si>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</si>
  <si>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</si>
  <si>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</si>
  <si>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</si>
  <si>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</si>
  <si>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</si>
  <si>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</si>
  <si>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</si>
  <si>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</si>
  <si>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</si>
  <si>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</si>
  <si>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</si>
  <si>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</si>
  <si>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</si>
  <si>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</si>
  <si>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</si>
  <si>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</si>
  <si>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</si>
  <si>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</si>
  <si>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</si>
  <si>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</si>
  <si>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</si>
  <si>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</si>
  <si>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</si>
  <si>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</si>
  <si>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</si>
  <si>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</si>
  <si>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</si>
  <si>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</si>
  <si>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</si>
  <si>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</si>
  <si>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</si>
  <si>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</si>
  <si>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</si>
  <si>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</si>
  <si>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</si>
  <si>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</si>
  <si>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</si>
  <si>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</si>
  <si>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</si>
  <si>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</si>
  <si>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</si>
  <si>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</si>
  <si>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</si>
  <si>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</si>
  <si>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</si>
  <si>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</si>
  <si>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</si>
  <si>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</si>
  <si>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</si>
  <si>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</si>
  <si>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</si>
  <si>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</si>
  <si>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</si>
  <si>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</si>
  <si>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</si>
  <si>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</si>
  <si>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</si>
  <si>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</si>
  <si>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</si>
  <si>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</si>
  <si>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</si>
  <si>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</si>
  <si>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</si>
  <si>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</si>
  <si>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</si>
  <si>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</si>
  <si>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</si>
  <si>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</si>
  <si>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</si>
  <si>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</si>
  <si>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</si>
  <si>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</si>
  <si>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</si>
  <si>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</si>
  <si>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</si>
  <si>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</si>
  <si>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</si>
  <si>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</si>
  <si>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</si>
  <si>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</si>
  <si>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</si>
  <si>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</si>
  <si>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</si>
  <si>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</si>
  <si>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</si>
  <si>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</si>
  <si>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</si>
  <si>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</si>
  <si>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</si>
  <si>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</si>
  <si>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</si>
  <si>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</si>
  <si>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</si>
  <si>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</si>
  <si>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</si>
  <si>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</si>
  <si>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</si>
  <si>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</si>
  <si>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</si>
  <si>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</si>
  <si>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</si>
  <si>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</si>
  <si>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</si>
  <si>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</si>
  <si>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</si>
  <si>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</si>
  <si>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</si>
  <si>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</si>
  <si>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</si>
  <si>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</si>
  <si>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</si>
  <si>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</si>
  <si>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</si>
  <si>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</si>
  <si>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</si>
  <si>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</si>
  <si>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</si>
  <si>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</si>
  <si>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</si>
  <si>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</si>
  <si>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</si>
  <si>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</si>
  <si>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</si>
  <si>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</si>
  <si>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</si>
  <si>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</si>
  <si>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</si>
  <si>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</si>
  <si>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</si>
  <si>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</si>
  <si>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</si>
  <si>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</si>
  <si>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</si>
  <si>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</si>
  <si>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</si>
  <si>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</si>
  <si>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</si>
  <si>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</si>
  <si>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</si>
  <si>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</si>
  <si>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</si>
  <si>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</si>
  <si>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</si>
  <si>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</si>
  <si>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</si>
  <si>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</si>
  <si>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</si>
  <si>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</si>
  <si>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</si>
  <si>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</si>
  <si>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</si>
  <si>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</si>
  <si>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</si>
  <si>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</si>
  <si>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</si>
  <si>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</si>
  <si>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</si>
  <si>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</si>
  <si>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</si>
  <si>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</si>
  <si>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</si>
  <si>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</si>
  <si>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</si>
  <si>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</si>
  <si>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</si>
  <si>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</si>
  <si>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</si>
  <si>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</si>
  <si>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</si>
  <si>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</si>
  <si>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</si>
  <si>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</si>
  <si>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</si>
  <si>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</si>
  <si>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</si>
  <si>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</si>
  <si>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</si>
  <si>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</si>
  <si>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</si>
  <si>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</si>
  <si>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</si>
  <si>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</si>
  <si>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</si>
  <si>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</si>
  <si>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</si>
  <si>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</si>
  <si>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</si>
  <si>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</si>
  <si>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</si>
  <si>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</si>
  <si>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</si>
  <si>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</si>
  <si>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</si>
  <si>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</si>
  <si>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</si>
  <si>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</si>
  <si>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</si>
  <si>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</si>
  <si>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</si>
  <si>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</si>
  <si>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</si>
  <si>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</si>
  <si>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</si>
  <si>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</si>
  <si>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</si>
  <si>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</si>
  <si>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</si>
  <si>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</si>
  <si>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</si>
  <si>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</si>
  <si>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</si>
  <si>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</si>
  <si>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</si>
  <si>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</si>
  <si>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</si>
  <si>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</si>
  <si>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</si>
  <si>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</si>
  <si>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</si>
  <si>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</si>
  <si>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</si>
  <si>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</si>
  <si>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</si>
  <si>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</si>
  <si>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</si>
  <si>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</si>
  <si>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</si>
  <si>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</si>
  <si>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</si>
  <si>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</si>
  <si>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</si>
  <si>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</si>
  <si>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</si>
  <si>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</si>
  <si>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</si>
  <si>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</si>
  <si>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</si>
  <si>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</si>
  <si>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</si>
  <si>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</si>
  <si>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</si>
  <si>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</si>
  <si>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</si>
  <si>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</si>
  <si>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</si>
  <si>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</si>
  <si>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</si>
  <si>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</si>
  <si>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</si>
  <si>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</si>
  <si>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</si>
  <si>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</si>
  <si>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</si>
  <si>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</si>
  <si>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</si>
  <si>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</si>
  <si>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</si>
  <si>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</si>
  <si>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</si>
  <si>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</si>
  <si>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</si>
  <si>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</si>
  <si>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</si>
  <si>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</si>
  <si>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</si>
  <si>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</si>
  <si>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</si>
  <si>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</si>
  <si>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</si>
  <si>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</si>
  <si>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</si>
  <si>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</si>
  <si>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</si>
  <si>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</si>
  <si>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</si>
  <si>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</si>
  <si>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</si>
  <si>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</si>
  <si>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</si>
  <si>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</si>
  <si>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</si>
  <si>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</si>
  <si>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</si>
  <si>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</si>
  <si>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</si>
  <si>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</si>
  <si>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</si>
  <si>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</si>
  <si>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</si>
  <si>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</si>
  <si>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</si>
  <si>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</si>
  <si>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</si>
  <si>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</si>
  <si>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</si>
  <si>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</si>
  <si>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</si>
  <si>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</si>
  <si>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</si>
  <si>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</si>
  <si>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</si>
  <si>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</si>
  <si>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</si>
  <si>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</si>
  <si>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</si>
  <si>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</si>
  <si>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</si>
  <si>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</si>
  <si>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</si>
  <si>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</si>
  <si>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</si>
  <si>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</si>
  <si>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</si>
  <si>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</si>
  <si>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</si>
  <si>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</si>
  <si>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</si>
  <si>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</si>
  <si>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</si>
  <si>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</si>
  <si>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</si>
  <si>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</si>
  <si>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</si>
  <si>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</si>
  <si>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</si>
  <si>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</si>
  <si>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</si>
  <si>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</si>
  <si>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</si>
  <si>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</si>
  <si>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</si>
  <si>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</si>
  <si>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</si>
  <si>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</si>
  <si>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</si>
  <si>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</si>
  <si>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</si>
  <si>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</si>
  <si>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</si>
  <si>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</si>
  <si>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</si>
  <si>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</si>
  <si>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</si>
  <si>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</si>
  <si>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</si>
  <si>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</si>
  <si>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</si>
  <si>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</si>
  <si>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</si>
  <si>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</si>
  <si>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</si>
  <si>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</si>
  <si>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</si>
  <si>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</si>
  <si>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</si>
  <si>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</si>
  <si>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</si>
  <si>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</si>
  <si>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</si>
  <si>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</si>
  <si>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</si>
  <si>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</si>
  <si>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</si>
  <si>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</si>
  <si>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</si>
  <si>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</si>
  <si>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</si>
  <si>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</si>
  <si>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</si>
  <si>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</si>
  <si>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</si>
  <si>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</si>
  <si>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</si>
  <si>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</si>
  <si>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</si>
  <si>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</si>
  <si>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</si>
  <si>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</si>
  <si>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</si>
  <si>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</si>
  <si>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</si>
  <si>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</si>
  <si>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</si>
  <si>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</si>
  <si>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</si>
  <si>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</si>
  <si>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</si>
  <si>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</si>
  <si>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</si>
  <si>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</si>
  <si>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</si>
  <si>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</si>
  <si>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</si>
  <si>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</si>
  <si>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</si>
  <si>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</si>
  <si>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</si>
  <si>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</si>
  <si>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</si>
  <si>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</si>
  <si>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</si>
  <si>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</si>
  <si>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</si>
  <si>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</si>
  <si>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</si>
  <si>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</si>
  <si>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</si>
  <si>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</si>
  <si>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</si>
  <si>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</si>
  <si>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</si>
  <si>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</si>
  <si>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</si>
  <si>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</si>
  <si>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</si>
  <si>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</si>
  <si>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</si>
  <si>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</si>
  <si>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</si>
  <si>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</si>
  <si>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</si>
  <si>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</si>
  <si>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</si>
  <si>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</si>
  <si>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</si>
  <si>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</si>
  <si>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</si>
  <si>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</si>
  <si>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</si>
  <si>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</si>
  <si>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</si>
  <si>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</si>
  <si>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</si>
  <si>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</si>
  <si>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</si>
  <si>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</si>
  <si>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</si>
  <si>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</si>
  <si>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</si>
  <si>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</si>
  <si>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</si>
  <si>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</si>
  <si>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</si>
  <si>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</si>
  <si>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</si>
  <si>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</si>
  <si>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</si>
  <si>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</si>
  <si>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</si>
  <si>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</si>
  <si>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</si>
  <si>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</si>
  <si>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</si>
  <si>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</si>
  <si>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</si>
  <si>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</si>
  <si>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</si>
  <si>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</si>
  <si>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</si>
  <si>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</si>
  <si>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</si>
  <si>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</si>
  <si>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</si>
  <si>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</si>
  <si>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</si>
  <si>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</si>
  <si>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</si>
  <si>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</si>
  <si>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</si>
  <si>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</si>
  <si>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</si>
  <si>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</si>
  <si>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</si>
  <si>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</si>
  <si>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</si>
  <si>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</si>
  <si>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</si>
  <si>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</si>
  <si>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</si>
  <si>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</si>
  <si>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</si>
  <si>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</si>
  <si>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</si>
  <si>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</si>
  <si>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</si>
  <si>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</si>
  <si>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</si>
  <si>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</si>
  <si>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</si>
  <si>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</si>
  <si>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</si>
  <si>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</si>
  <si>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</si>
  <si>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</si>
  <si>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</si>
  <si>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</si>
  <si>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</si>
  <si>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</si>
  <si>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</si>
  <si>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</si>
  <si>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</si>
  <si>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</si>
  <si>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</si>
  <si>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</si>
  <si>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</si>
  <si>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</si>
  <si>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</si>
  <si>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</si>
  <si>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</si>
  <si>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</si>
  <si>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</si>
  <si>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</si>
  <si>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</si>
  <si>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</si>
  <si>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</si>
  <si>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</si>
  <si>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</si>
  <si>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</si>
  <si>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</si>
  <si>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</si>
  <si>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</si>
  <si>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</si>
  <si>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</si>
  <si>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</si>
  <si>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</si>
  <si>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</si>
  <si>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</si>
  <si>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</si>
  <si>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</si>
  <si>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</si>
  <si>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</si>
  <si>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</si>
  <si>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</si>
  <si>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</si>
  <si>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</si>
  <si>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</si>
  <si>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</si>
  <si>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</si>
  <si>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</si>
  <si>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</si>
  <si>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</si>
  <si>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</si>
  <si>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</si>
  <si>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</si>
  <si>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</si>
  <si>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</si>
  <si>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</si>
  <si>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</si>
  <si>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</si>
  <si>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</si>
  <si>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</si>
  <si>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</si>
  <si>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</si>
  <si>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</si>
  <si>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</si>
  <si>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</si>
  <si>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</si>
  <si>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</si>
  <si>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</si>
  <si>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</si>
  <si>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</si>
  <si>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</si>
  <si>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</si>
  <si>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</si>
  <si>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</si>
  <si>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</si>
  <si>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</si>
  <si>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</si>
  <si>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</si>
  <si>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</si>
  <si>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</si>
  <si>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</si>
  <si>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</si>
  <si>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</si>
  <si>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</si>
  <si>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</si>
  <si>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</si>
  <si>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</si>
  <si>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</si>
  <si>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</si>
  <si>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</si>
  <si>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</si>
  <si>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</si>
  <si>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</si>
  <si>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</si>
  <si>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</si>
  <si>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</si>
  <si>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</si>
  <si>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</si>
  <si>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</si>
  <si>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</si>
  <si>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</si>
  <si>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</si>
  <si>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</si>
  <si>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</si>
  <si>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</si>
  <si>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</si>
  <si>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</si>
  <si>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</si>
  <si>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</si>
  <si>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</si>
  <si>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</si>
  <si>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</si>
  <si>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</si>
  <si>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</si>
  <si>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</si>
  <si>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</si>
  <si>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</si>
  <si>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</si>
  <si>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</si>
  <si>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</si>
  <si>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</si>
  <si>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</si>
  <si>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</si>
  <si>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</si>
  <si>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</si>
  <si>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</si>
  <si>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</si>
  <si>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</si>
  <si>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</si>
  <si>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</si>
  <si>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</si>
  <si>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</si>
  <si>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</si>
  <si>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</si>
  <si>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</si>
  <si>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</si>
  <si>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</si>
  <si>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</si>
  <si>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</si>
  <si>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</si>
  <si>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</si>
  <si>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</si>
  <si>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</si>
  <si>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</si>
  <si>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</si>
  <si>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</si>
  <si>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</si>
  <si>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</si>
  <si>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</si>
  <si>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</si>
  <si>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</si>
  <si>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</si>
  <si>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</si>
  <si>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</si>
  <si>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</si>
  <si>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</si>
  <si>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</si>
  <si>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</si>
  <si>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</si>
  <si>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</si>
  <si>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</si>
  <si>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</si>
  <si>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</si>
  <si>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</si>
  <si>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</si>
  <si>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</si>
  <si>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</si>
  <si>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</si>
  <si>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</si>
  <si>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</si>
  <si>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</si>
  <si>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</si>
  <si>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</si>
  <si>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</si>
  <si>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</si>
  <si>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</si>
  <si>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</si>
  <si>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</si>
  <si>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</si>
  <si>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</si>
  <si>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</si>
  <si>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</si>
  <si>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</si>
  <si>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</si>
  <si>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</si>
  <si>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</si>
  <si>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</si>
  <si>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</si>
  <si>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</si>
  <si>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</si>
  <si>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</si>
  <si>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</si>
  <si>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</si>
  <si>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</si>
  <si>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</si>
  <si>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</si>
  <si>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</si>
  <si>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</si>
  <si>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</si>
  <si>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</si>
  <si>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</si>
  <si>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</si>
  <si>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</si>
  <si>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</si>
  <si>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</si>
  <si>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</si>
  <si>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</si>
  <si>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</si>
  <si>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</si>
  <si>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</si>
  <si>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</si>
  <si>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</si>
  <si>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</si>
  <si>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</si>
  <si>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</si>
  <si>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</si>
  <si>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</si>
  <si>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</si>
  <si>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</si>
  <si>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</si>
  <si>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</si>
  <si>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</si>
  <si>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</si>
  <si>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</si>
  <si>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</si>
  <si>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</si>
  <si>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</si>
  <si>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</si>
  <si>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</si>
  <si>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</si>
  <si>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</si>
  <si>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</si>
  <si>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</si>
  <si>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</si>
  <si>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</si>
  <si>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</si>
  <si>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</si>
  <si>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</si>
  <si>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</si>
  <si>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</si>
  <si>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</si>
  <si>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</si>
  <si>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</si>
  <si>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</si>
  <si>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</si>
  <si>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</si>
  <si>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</si>
  <si>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</si>
  <si>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</si>
  <si>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</si>
  <si>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</si>
  <si>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</si>
  <si>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</si>
  <si>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</si>
  <si>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</si>
  <si>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</si>
  <si>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</si>
  <si>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</si>
  <si>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</si>
  <si>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</si>
  <si>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</si>
  <si>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</si>
  <si>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</si>
  <si>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</si>
  <si>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</si>
  <si>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</si>
  <si>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</si>
  <si>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</si>
  <si>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</si>
  <si>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</si>
  <si>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</si>
  <si>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</si>
  <si>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</si>
  <si>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</si>
  <si>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</si>
  <si>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</si>
  <si>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</si>
  <si>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</si>
  <si>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</si>
  <si>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</si>
  <si>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</si>
  <si>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</si>
  <si>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</si>
  <si>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</si>
  <si>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</si>
  <si>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</si>
  <si>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</si>
  <si>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</si>
  <si>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</si>
  <si>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</si>
  <si>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</si>
  <si>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</si>
  <si>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</si>
  <si>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</si>
  <si>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</si>
  <si>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</si>
  <si>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</si>
  <si>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</si>
  <si>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</si>
  <si>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</si>
  <si>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</si>
  <si>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</si>
  <si>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</si>
  <si>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</si>
  <si>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</si>
  <si>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</si>
  <si>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</si>
  <si>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</si>
  <si>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</si>
  <si>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</si>
  <si>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</si>
  <si>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</si>
  <si>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</si>
  <si>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</si>
  <si>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</si>
  <si>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</si>
  <si>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</si>
  <si>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</si>
  <si>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</si>
  <si>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</si>
  <si>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</si>
  <si>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</si>
  <si>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</si>
  <si>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</si>
  <si>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</si>
  <si>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</si>
  <si>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</si>
  <si>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</si>
  <si>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</si>
  <si>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</si>
  <si>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</si>
  <si>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</si>
  <si>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</si>
  <si>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</si>
  <si>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</si>
  <si>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</si>
  <si>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</si>
  <si>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</si>
  <si>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</si>
  <si>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</si>
  <si>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</si>
  <si>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</si>
  <si>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</si>
  <si>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</si>
  <si>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</si>
  <si>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</si>
  <si>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</si>
  <si>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</si>
  <si>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</si>
  <si>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</si>
  <si>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</si>
  <si>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</si>
  <si>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</si>
  <si>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</si>
  <si>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</si>
  <si>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</si>
  <si>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</si>
  <si>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</si>
  <si>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</si>
  <si>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</si>
  <si>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</si>
  <si>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</si>
  <si>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</si>
  <si>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</si>
  <si>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</si>
  <si>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</si>
  <si>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</si>
  <si>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</si>
  <si>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</si>
  <si>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</si>
  <si>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</si>
  <si>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</si>
  <si>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</si>
  <si>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</si>
  <si>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</si>
  <si>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</si>
  <si>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</si>
  <si>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</si>
  <si>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</si>
  <si>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</si>
  <si>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</si>
  <si>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</si>
  <si>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</si>
  <si>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</si>
  <si>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</si>
  <si>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</si>
  <si>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</si>
  <si>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</si>
  <si>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</si>
  <si>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</si>
  <si>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</si>
  <si>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</si>
  <si>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</si>
  <si>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</si>
  <si>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</si>
  <si>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</si>
  <si>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</si>
  <si>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</si>
  <si>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</si>
  <si>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</si>
  <si>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</si>
  <si>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</si>
  <si>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</si>
  <si>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</si>
  <si>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</si>
  <si>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</si>
  <si>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</si>
  <si>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</si>
  <si>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</si>
  <si>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</si>
  <si>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</si>
  <si>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</si>
  <si>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</si>
  <si>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</si>
  <si>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</si>
  <si>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</si>
  <si>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</si>
  <si>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</si>
  <si>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</si>
  <si>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</si>
  <si>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</si>
  <si>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</si>
  <si>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</si>
  <si>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</si>
  <si>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</si>
  <si>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</si>
  <si>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</si>
  <si>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</si>
  <si>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</si>
  <si>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</si>
  <si>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</si>
  <si>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</si>
  <si>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</si>
  <si>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</si>
  <si>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</si>
  <si>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</si>
  <si>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</si>
  <si>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</si>
  <si>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</si>
  <si>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</si>
  <si>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</si>
  <si>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</si>
  <si>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</si>
  <si>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</si>
  <si>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</si>
  <si>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</si>
  <si>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</si>
  <si>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</si>
  <si>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</si>
  <si>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</si>
  <si>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</si>
  <si>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</si>
  <si>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</si>
  <si>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</si>
  <si>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</si>
  <si>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</si>
  <si>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</si>
  <si>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</si>
  <si>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</si>
  <si>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</si>
  <si>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</si>
  <si>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</si>
  <si>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</si>
  <si>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</si>
  <si>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</si>
  <si>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</si>
  <si>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</si>
  <si>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</si>
  <si>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</si>
  <si>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</si>
  <si>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</si>
  <si>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</si>
  <si>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</si>
  <si>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</si>
  <si>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</si>
  <si>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</si>
  <si>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</si>
  <si>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</si>
  <si>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</si>
  <si>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</si>
  <si>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</si>
  <si>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</si>
  <si>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</si>
  <si>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</si>
  <si>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</si>
  <si>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</si>
  <si>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</si>
  <si>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</si>
  <si>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</si>
  <si>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</si>
  <si>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</si>
  <si>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</si>
  <si>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</si>
  <si>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</si>
  <si>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</si>
  <si>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</si>
  <si>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</si>
  <si>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</si>
  <si>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</si>
  <si>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</si>
  <si>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</si>
  <si>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</si>
  <si>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</si>
  <si>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</si>
  <si>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</si>
  <si>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</si>
  <si>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</si>
  <si>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</si>
  <si>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</si>
  <si>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</si>
  <si>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</si>
  <si>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</si>
  <si>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</si>
  <si>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</si>
  <si>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</si>
  <si>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</si>
  <si>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</si>
  <si>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</si>
  <si>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</si>
  <si>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</si>
  <si>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</si>
  <si>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</si>
  <si>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</si>
  <si>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</si>
  <si>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</si>
  <si>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</si>
  <si>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</si>
  <si>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</si>
  <si>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</si>
  <si>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</si>
  <si>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</si>
  <si>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</si>
  <si>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</si>
  <si>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</si>
  <si>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</si>
  <si>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</si>
  <si>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</si>
  <si>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</si>
  <si>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</si>
  <si>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</si>
  <si>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</si>
  <si>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</si>
  <si>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</si>
  <si>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</si>
  <si>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</si>
  <si>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</si>
  <si>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</si>
  <si>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</si>
  <si>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</si>
  <si>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</si>
  <si>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</si>
  <si>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</si>
  <si>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</si>
  <si>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</si>
  <si>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</si>
  <si>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</si>
  <si>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</si>
  <si>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</si>
  <si>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</si>
  <si>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</si>
  <si>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</si>
  <si>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</si>
  <si>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</si>
  <si>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</si>
  <si>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</si>
  <si>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</si>
  <si>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</si>
  <si>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</si>
  <si>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</si>
  <si>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</si>
  <si>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</si>
  <si>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</si>
  <si>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</si>
  <si>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</si>
  <si>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</si>
  <si>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</si>
  <si>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</si>
  <si>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</si>
  <si>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</si>
  <si>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</si>
  <si>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</si>
  <si>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</si>
  <si>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</si>
  <si>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</si>
  <si>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</si>
  <si>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</si>
  <si>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</si>
  <si>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</si>
  <si>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</si>
  <si>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</si>
  <si>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</si>
  <si>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</si>
  <si>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</si>
  <si>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</si>
  <si>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</si>
  <si>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</si>
  <si>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</si>
  <si>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</si>
  <si>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</si>
  <si>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</si>
  <si>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</si>
  <si>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</si>
  <si>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</si>
  <si>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</si>
  <si>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</si>
  <si>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</si>
  <si>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</si>
  <si>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</si>
  <si>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</si>
  <si>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</si>
  <si>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</si>
  <si>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</si>
  <si>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</si>
  <si>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</si>
  <si>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</si>
  <si>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</si>
  <si>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</si>
  <si>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</si>
  <si>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</si>
  <si>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</si>
  <si>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</si>
  <si>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</si>
  <si>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</si>
  <si>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</si>
  <si>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</si>
  <si>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</si>
  <si>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</si>
  <si>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</si>
  <si>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</si>
  <si>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</si>
  <si>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</si>
  <si>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</si>
  <si>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</si>
  <si>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</si>
  <si>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</si>
  <si>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</si>
  <si>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</si>
  <si>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</si>
  <si>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</si>
  <si>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</si>
  <si>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</si>
  <si>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</si>
  <si>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</si>
  <si>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</si>
  <si>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</si>
  <si>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</si>
  <si>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</si>
  <si>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</si>
  <si>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</si>
  <si>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</si>
  <si>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</si>
  <si>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</si>
  <si>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</si>
  <si>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</si>
  <si>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</si>
  <si>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</si>
  <si>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</si>
  <si>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</si>
  <si>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</si>
  <si>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</si>
  <si>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</si>
  <si>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</si>
  <si>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</si>
  <si>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</si>
  <si>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</si>
  <si>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</si>
  <si>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</si>
  <si>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</si>
  <si>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</si>
  <si>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</si>
  <si>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</si>
  <si>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</si>
  <si>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</si>
  <si>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</si>
  <si>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</si>
  <si>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</si>
  <si>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</si>
  <si>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</si>
  <si>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</si>
  <si>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</si>
  <si>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</si>
  <si>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</si>
  <si>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</si>
  <si>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</si>
  <si>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</si>
  <si>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</si>
  <si>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</si>
  <si>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</si>
  <si>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</si>
  <si>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</si>
  <si>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</si>
  <si>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</si>
  <si>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</si>
  <si>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</si>
  <si>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</si>
  <si>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</si>
  <si>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</si>
  <si>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</si>
  <si>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</si>
  <si>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</si>
  <si>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</si>
  <si>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</si>
  <si>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</si>
  <si>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</si>
  <si>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</si>
  <si>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</si>
  <si>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</si>
  <si>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</si>
  <si>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</si>
  <si>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</si>
  <si>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</si>
  <si>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</si>
  <si>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</si>
  <si>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</si>
  <si>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</si>
  <si>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</si>
  <si>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</si>
  <si>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</si>
  <si>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</si>
  <si>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</si>
  <si>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</si>
  <si>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</si>
  <si>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</si>
  <si>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</si>
  <si>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</si>
  <si>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</si>
  <si>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</si>
  <si>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</si>
  <si>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</si>
  <si>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</si>
  <si>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</si>
  <si>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</si>
  <si>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</si>
  <si>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</si>
  <si>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</si>
  <si>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</si>
  <si>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</si>
  <si>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</si>
  <si>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</si>
  <si>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</si>
  <si>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</si>
  <si>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</si>
  <si>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</si>
  <si>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</si>
  <si>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</si>
  <si>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</si>
  <si>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</si>
  <si>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</si>
  <si>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</si>
  <si>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</si>
  <si>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</si>
  <si>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</si>
  <si>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</si>
  <si>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</si>
  <si>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</si>
  <si>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</si>
  <si>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</si>
  <si>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</si>
  <si>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</si>
  <si>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</si>
  <si>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</si>
  <si>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</si>
  <si>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</si>
  <si>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</si>
  <si>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</si>
  <si>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</si>
  <si>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</si>
  <si>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</si>
  <si>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</si>
  <si>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</si>
  <si>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</si>
  <si>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</si>
  <si>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</si>
  <si>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</si>
  <si>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</si>
  <si>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</si>
  <si>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</si>
  <si>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</si>
  <si>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</si>
  <si>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</si>
  <si>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</si>
  <si>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</si>
  <si>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</si>
  <si>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</si>
  <si>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</si>
  <si>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</si>
  <si>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</si>
  <si>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</si>
  <si>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</si>
  <si>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</si>
  <si>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</si>
  <si>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</si>
  <si>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</si>
  <si>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</si>
  <si>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</si>
  <si>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</si>
  <si>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</si>
  <si>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</si>
  <si>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</si>
  <si>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</si>
  <si>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</si>
  <si>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</si>
  <si>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</si>
  <si>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</si>
  <si>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</si>
  <si>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</si>
  <si>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</si>
  <si>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</si>
  <si>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</si>
  <si>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</si>
  <si>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</si>
  <si>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</si>
  <si>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</si>
  <si>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</si>
  <si>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</si>
  <si>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</si>
  <si>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</si>
  <si>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</si>
  <si>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</si>
  <si>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</si>
  <si>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</si>
  <si>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</si>
  <si>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</si>
  <si>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</si>
  <si>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</si>
  <si>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</si>
  <si>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</si>
  <si>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</si>
  <si>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</si>
  <si>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</si>
  <si>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</si>
  <si>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</si>
  <si>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</si>
  <si>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</si>
  <si>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</si>
  <si>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</si>
  <si>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</si>
  <si>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</si>
  <si>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</si>
  <si>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</si>
  <si>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</si>
  <si>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</si>
  <si>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</si>
  <si>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</si>
  <si>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</si>
  <si>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</si>
  <si>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</si>
  <si>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</si>
  <si>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</si>
  <si>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</si>
  <si>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</si>
  <si>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</si>
  <si>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</si>
  <si>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</si>
  <si>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</si>
  <si>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</si>
  <si>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</si>
  <si>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</si>
  <si>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</si>
  <si>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</si>
  <si>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</si>
  <si>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</si>
  <si>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</si>
  <si>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</si>
  <si>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</si>
  <si>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</si>
  <si>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</si>
  <si>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</si>
  <si>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</si>
  <si>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</si>
  <si>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</si>
  <si>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</si>
  <si>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</si>
  <si>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</si>
  <si>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</si>
  <si>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</si>
  <si>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</si>
  <si>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</si>
  <si>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</si>
  <si>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</si>
  <si>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</si>
  <si>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</si>
  <si>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</si>
  <si>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</si>
  <si>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</si>
  <si>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</si>
  <si>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</si>
  <si>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</si>
  <si>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</si>
  <si>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</si>
  <si>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</si>
  <si>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</si>
  <si>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</si>
  <si>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</si>
  <si>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</si>
  <si>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</si>
  <si>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</si>
  <si>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</si>
  <si>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</si>
  <si>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</si>
  <si>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</si>
  <si>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</si>
  <si>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</si>
  <si>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</si>
  <si>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</si>
  <si>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</si>
  <si>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</si>
  <si>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</si>
  <si>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</si>
  <si>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</si>
  <si>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</si>
  <si>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</si>
  <si>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</si>
  <si>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</si>
  <si>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</si>
  <si>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</si>
  <si>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</si>
  <si>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</si>
  <si>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</si>
  <si>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</si>
  <si>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</si>
  <si>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</si>
  <si>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</si>
  <si>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</si>
  <si>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</si>
  <si>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</si>
  <si>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</si>
  <si>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</si>
  <si>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</si>
  <si>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</si>
  <si>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</si>
  <si>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</si>
  <si>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</si>
  <si>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</si>
  <si>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</si>
  <si>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</si>
  <si>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</si>
  <si>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</si>
  <si>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</si>
  <si>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</si>
  <si>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</si>
  <si>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</si>
  <si>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</si>
  <si>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</si>
  <si>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</si>
  <si>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</si>
  <si>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</si>
  <si>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</si>
  <si>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</si>
  <si>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</si>
  <si>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</si>
  <si>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</si>
  <si>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</si>
  <si>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</si>
  <si>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</si>
  <si>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</si>
  <si>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</si>
  <si>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</si>
  <si>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</si>
  <si>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</si>
  <si>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</si>
  <si>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</si>
  <si>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</si>
  <si>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</si>
  <si>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</si>
  <si>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</si>
  <si>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</si>
  <si>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</si>
  <si>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</si>
  <si>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</si>
  <si>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</si>
  <si>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</si>
  <si>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</si>
  <si>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</si>
  <si>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</si>
  <si>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</si>
  <si>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</si>
  <si>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</si>
  <si>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</si>
  <si>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</si>
  <si>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</si>
  <si>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</si>
  <si>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</si>
  <si>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</si>
  <si>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</si>
  <si>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</si>
  <si>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</si>
  <si>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</si>
  <si>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</si>
  <si>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</si>
  <si>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</si>
  <si>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</si>
  <si>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</si>
  <si>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</si>
  <si>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</si>
  <si>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</si>
  <si>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</si>
  <si>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</si>
  <si>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</si>
  <si>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</si>
  <si>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</si>
  <si>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</si>
  <si>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</si>
  <si>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</si>
  <si>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</si>
  <si>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</si>
  <si>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</si>
  <si>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</si>
  <si>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</si>
  <si>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</si>
  <si>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</si>
  <si>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</si>
  <si>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</si>
  <si>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</si>
  <si>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</si>
  <si>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</si>
  <si>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</si>
  <si>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</si>
  <si>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</si>
  <si>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</si>
  <si>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</si>
  <si>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</si>
  <si>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</si>
  <si>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</si>
  <si>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</si>
  <si>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</si>
  <si>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</si>
  <si>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</si>
  <si>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</si>
  <si>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</si>
  <si>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</si>
  <si>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</si>
  <si>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</si>
  <si>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</si>
  <si>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</si>
  <si>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</si>
  <si>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</si>
  <si>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</si>
  <si>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</si>
  <si>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</si>
  <si>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</si>
  <si>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</si>
  <si>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</si>
  <si>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</si>
  <si>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</si>
  <si>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</si>
  <si>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</si>
  <si>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</si>
  <si>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</si>
  <si>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</si>
  <si>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</si>
  <si>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</si>
  <si>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</si>
  <si>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</si>
  <si>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</si>
  <si>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</si>
  <si>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</si>
  <si>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</si>
  <si>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</si>
  <si>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</si>
  <si>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</si>
  <si>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</si>
  <si>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</si>
  <si>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</si>
  <si>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</si>
  <si>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</si>
  <si>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</si>
  <si>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</si>
  <si>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</si>
  <si>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</si>
  <si>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</si>
  <si>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</si>
  <si>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</si>
  <si>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</si>
  <si>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</si>
  <si>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</si>
  <si>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</si>
  <si>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</si>
  <si>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</si>
  <si>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</si>
  <si>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</si>
  <si>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</si>
  <si>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</si>
  <si>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</si>
  <si>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</si>
  <si>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</si>
  <si>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</si>
  <si>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</si>
  <si>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</si>
  <si>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</si>
  <si>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</si>
  <si>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</si>
  <si>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</si>
  <si>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</si>
  <si>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</si>
  <si>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</si>
  <si>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</si>
  <si>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</si>
  <si>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</si>
  <si>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</si>
  <si>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</si>
  <si>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</si>
  <si>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</si>
  <si>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</si>
  <si>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</si>
  <si>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</si>
  <si>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</si>
  <si>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</si>
  <si>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</si>
  <si>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</si>
  <si>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</si>
  <si>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</si>
  <si>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</si>
  <si>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</si>
  <si>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</si>
  <si>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</si>
  <si>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</si>
  <si>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</si>
  <si>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</si>
  <si>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</si>
  <si>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</si>
  <si>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</si>
  <si>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</si>
  <si>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</si>
  <si>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</si>
  <si>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</si>
  <si>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</si>
  <si>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</si>
  <si>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</si>
  <si>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</si>
  <si>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</si>
  <si>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</si>
  <si>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</si>
  <si>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</si>
  <si>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</si>
  <si>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</si>
  <si>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</si>
  <si>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</si>
  <si>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</si>
  <si>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</si>
  <si>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</si>
  <si>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</si>
  <si>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</si>
  <si>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</si>
  <si>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</si>
  <si>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</si>
  <si>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</si>
  <si>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</si>
  <si>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</si>
  <si>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</si>
  <si>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</si>
  <si>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</si>
  <si>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</si>
  <si>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</si>
  <si>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</si>
  <si>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</si>
  <si>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</si>
  <si>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</si>
  <si>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</si>
  <si>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</si>
  <si>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</si>
  <si>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</si>
  <si>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</si>
  <si>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</si>
  <si>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</si>
  <si>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</si>
  <si>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</si>
  <si>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</si>
  <si>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</si>
  <si>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</si>
  <si>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</si>
  <si>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</si>
  <si>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</si>
  <si>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</si>
  <si>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</si>
  <si>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</si>
  <si>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</si>
  <si>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</si>
  <si>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</si>
  <si>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</si>
  <si>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</si>
  <si>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</si>
  <si>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</si>
  <si>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</si>
  <si>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</si>
  <si>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</si>
  <si>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</si>
  <si>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</si>
  <si>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</si>
  <si>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</si>
  <si>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</si>
  <si>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</si>
  <si>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</si>
  <si>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</si>
  <si>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</si>
  <si>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</si>
  <si>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</si>
  <si>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</si>
  <si>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</si>
  <si>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</si>
  <si>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</si>
  <si>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</si>
  <si>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</si>
  <si>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</si>
  <si>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</si>
  <si>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</si>
  <si>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</si>
  <si>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</si>
  <si>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</si>
  <si>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</si>
  <si>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</si>
  <si>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</si>
  <si>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</si>
  <si>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</si>
  <si>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</si>
  <si>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</si>
  <si>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</si>
  <si>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</si>
  <si>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</si>
  <si>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</si>
  <si>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</si>
  <si>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</si>
  <si>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</si>
  <si>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</si>
  <si>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</si>
  <si>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</si>
  <si>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</si>
  <si>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</si>
  <si>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</si>
  <si>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</si>
  <si>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</si>
  <si>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</si>
  <si>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</si>
  <si>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</si>
  <si>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</si>
  <si>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</si>
  <si>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</si>
  <si>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</si>
  <si>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</si>
  <si>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</si>
  <si>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</si>
  <si>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</si>
  <si>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</si>
  <si>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</si>
  <si>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</si>
  <si>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</si>
  <si>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</si>
  <si>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</si>
  <si>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</si>
  <si>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</si>
  <si>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</si>
  <si>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</si>
  <si>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</si>
  <si>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</si>
  <si>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</si>
  <si>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</si>
  <si>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</si>
  <si>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</si>
  <si>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</si>
  <si>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</si>
  <si>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</si>
  <si>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</si>
  <si>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</si>
  <si>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</si>
  <si>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</si>
  <si>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</si>
  <si>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</si>
  <si>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</si>
  <si>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</si>
  <si>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</si>
  <si>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</si>
  <si>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</si>
  <si>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</si>
  <si>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</si>
  <si>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</si>
  <si>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</si>
  <si>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</si>
  <si>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</si>
  <si>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</si>
  <si>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</si>
  <si>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</si>
  <si>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</si>
  <si>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</si>
  <si>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</si>
  <si>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</si>
  <si>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</si>
  <si>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</si>
  <si>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</si>
  <si>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</si>
  <si>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</si>
  <si>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</si>
  <si>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</si>
  <si>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</si>
  <si>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</si>
  <si>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</si>
  <si>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</si>
  <si>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</si>
  <si>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</si>
  <si>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</si>
  <si>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</si>
  <si>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</si>
  <si>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</si>
  <si>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</si>
  <si>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</si>
  <si>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</si>
  <si>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</si>
  <si>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</si>
  <si>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</si>
  <si>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</si>
  <si>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</si>
  <si>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</si>
  <si>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</si>
  <si>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</si>
  <si>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</si>
  <si>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</si>
  <si>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</si>
  <si>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</si>
  <si>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</si>
  <si>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</si>
  <si>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</si>
  <si>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</si>
  <si>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</si>
  <si>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</si>
  <si>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</si>
  <si>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</si>
  <si>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</si>
  <si>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</si>
  <si>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</si>
  <si>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</si>
  <si>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</si>
  <si>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</si>
  <si>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</si>
  <si>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</si>
  <si>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</si>
  <si>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</si>
  <si>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</si>
  <si>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</si>
  <si>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</si>
  <si>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</si>
  <si>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</si>
  <si>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</si>
  <si>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</si>
  <si>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</si>
  <si>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</si>
  <si>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</si>
  <si>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</si>
  <si>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</si>
  <si>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</si>
  <si>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</si>
  <si>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</si>
  <si>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</si>
  <si>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</si>
  <si>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</si>
  <si>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</si>
  <si>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</si>
  <si>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</si>
  <si>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</si>
  <si>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</si>
  <si>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</si>
  <si>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</si>
  <si>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</si>
  <si>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</si>
  <si>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</si>
  <si>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</si>
  <si>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</si>
  <si>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</si>
  <si>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</si>
  <si>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</si>
  <si>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</si>
  <si>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</si>
  <si>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</si>
  <si>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</si>
  <si>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</si>
  <si>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</si>
  <si>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</si>
  <si>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</si>
  <si>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</si>
  <si>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</si>
  <si>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</si>
  <si>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</si>
  <si>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</si>
  <si>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</si>
  <si>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</si>
  <si>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</si>
  <si>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</si>
  <si>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</si>
  <si>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</si>
  <si>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</si>
  <si>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</si>
  <si>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</si>
  <si>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</si>
  <si>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</si>
  <si>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</si>
  <si>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</si>
  <si>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</si>
  <si>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</si>
  <si>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</si>
  <si>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</si>
  <si>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</si>
  <si>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</si>
  <si>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</si>
  <si>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</si>
  <si>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</si>
  <si>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</si>
  <si>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</si>
  <si>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</si>
  <si>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</si>
  <si>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</si>
  <si>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</si>
  <si>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</si>
  <si>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</si>
  <si>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</si>
  <si>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</si>
  <si>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</si>
  <si>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</si>
  <si>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</si>
  <si>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</si>
  <si>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</si>
  <si>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</si>
  <si>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</si>
  <si>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</si>
  <si>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</si>
  <si>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</si>
  <si>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</si>
  <si>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</si>
  <si>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</si>
  <si>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</si>
  <si>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</si>
  <si>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</si>
  <si>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</si>
  <si>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</si>
  <si>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</si>
  <si>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</si>
  <si>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</si>
  <si>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</si>
  <si>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</si>
  <si>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</si>
  <si>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</si>
  <si>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</si>
  <si>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</si>
  <si>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</si>
  <si>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</si>
  <si>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</si>
  <si>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</si>
  <si>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</si>
  <si>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</si>
  <si>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</si>
  <si>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</si>
  <si>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</si>
  <si>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</si>
  <si>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</si>
  <si>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</si>
  <si>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</si>
  <si>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</si>
  <si>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</si>
  <si>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</si>
  <si>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</si>
  <si>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</si>
  <si>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</si>
  <si>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</si>
  <si>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</si>
  <si>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</si>
  <si>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</si>
  <si>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</si>
  <si>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</si>
  <si>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</si>
  <si>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</si>
  <si>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</si>
  <si>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</si>
  <si>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</si>
  <si>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</si>
  <si>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</si>
  <si>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</si>
  <si>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</si>
  <si>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</si>
  <si>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</si>
  <si>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</si>
  <si>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</si>
  <si>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</si>
  <si>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</si>
  <si>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</si>
  <si>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</si>
  <si>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</si>
  <si>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</si>
  <si>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</si>
  <si>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</si>
  <si>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</si>
  <si>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</si>
  <si>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</si>
  <si>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</si>
  <si>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</si>
  <si>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</si>
  <si>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</si>
  <si>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</si>
  <si>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</si>
  <si>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</si>
  <si>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</si>
  <si>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</si>
  <si>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</si>
  <si>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</si>
  <si>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</si>
  <si>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</si>
  <si>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</si>
  <si>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</si>
  <si>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</si>
  <si>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</si>
  <si>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</si>
  <si>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</si>
  <si>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</si>
  <si>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</si>
  <si>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</si>
  <si>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</si>
  <si>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</si>
  <si>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</si>
  <si>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</si>
  <si>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</si>
  <si>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</si>
  <si>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</si>
  <si>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</si>
  <si>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</si>
  <si>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</si>
  <si>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</si>
  <si>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</si>
  <si>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</si>
  <si>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</si>
  <si>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</si>
  <si>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</si>
  <si>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</si>
  <si>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</si>
  <si>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</si>
  <si>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</si>
  <si>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</si>
  <si>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</si>
  <si>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</si>
  <si>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</si>
  <si>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</si>
  <si>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</si>
  <si>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</si>
  <si>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</si>
  <si>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</si>
  <si>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</si>
  <si>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</si>
  <si>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</si>
  <si>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</si>
  <si>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</si>
  <si>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</si>
  <si>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</si>
  <si>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</si>
  <si>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</si>
  <si>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</si>
  <si>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</si>
  <si>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</si>
  <si>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</si>
  <si>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</si>
  <si>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</si>
  <si>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</si>
  <si>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</si>
  <si>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</si>
  <si>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</si>
  <si>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</si>
  <si>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</si>
  <si>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</si>
  <si>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</si>
  <si>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</si>
  <si>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</si>
  <si>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</si>
  <si>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</si>
  <si>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</si>
  <si>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</si>
  <si>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</si>
  <si>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</si>
  <si>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</si>
  <si>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</si>
  <si>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</si>
  <si>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</si>
  <si>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</si>
  <si>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</si>
  <si>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</si>
  <si>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</si>
  <si>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</si>
  <si>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</si>
  <si>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</si>
  <si>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</si>
  <si>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</si>
  <si>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</si>
  <si>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</si>
  <si>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</si>
  <si>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</si>
  <si>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</si>
  <si>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</si>
  <si>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</si>
  <si>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</si>
  <si>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</si>
  <si>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</si>
  <si>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</si>
  <si>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</si>
  <si>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</si>
  <si>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</si>
  <si>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</si>
  <si>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</si>
  <si>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</si>
  <si>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</si>
  <si>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</si>
  <si>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</si>
  <si>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</si>
  <si>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</si>
  <si>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</si>
  <si>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</si>
  <si>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</si>
  <si>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</si>
  <si>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</si>
  <si>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</si>
  <si>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</si>
  <si>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</si>
  <si>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</si>
  <si>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</si>
  <si>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</si>
  <si>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</si>
  <si>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</si>
  <si>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</si>
  <si>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</si>
  <si>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</si>
  <si>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</si>
  <si>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</si>
  <si>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</si>
  <si>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</si>
  <si>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</si>
  <si>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</si>
  <si>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</si>
  <si>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</si>
  <si>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</si>
  <si>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</si>
  <si>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</si>
  <si>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</si>
  <si>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</si>
  <si>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</si>
  <si>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</si>
  <si>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</si>
  <si>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</si>
  <si>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</si>
  <si>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</si>
  <si>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</si>
  <si>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</si>
  <si>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</si>
  <si>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</si>
  <si>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</si>
  <si>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</si>
  <si>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</si>
  <si>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</si>
  <si>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</si>
  <si>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</si>
  <si>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</si>
  <si>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</si>
  <si>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</si>
  <si>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</si>
  <si>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</si>
  <si>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</si>
  <si>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</si>
  <si>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</si>
  <si>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</si>
  <si>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</si>
  <si>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</si>
  <si>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</si>
  <si>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</si>
  <si>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</si>
  <si>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</si>
  <si>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</si>
  <si>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</si>
  <si>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</si>
  <si>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</si>
  <si>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</si>
  <si>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</si>
  <si>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</si>
  <si>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</si>
  <si>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</si>
  <si>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</si>
  <si>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</si>
  <si>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</si>
  <si>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</si>
  <si>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</si>
  <si>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</si>
  <si>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</si>
  <si>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</si>
  <si>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</si>
  <si>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</si>
  <si>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</si>
  <si>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</si>
  <si>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</si>
  <si>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</si>
  <si>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</si>
  <si>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</si>
  <si>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</si>
  <si>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</si>
  <si>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</si>
  <si>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</si>
  <si>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</si>
  <si>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</si>
  <si>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</si>
  <si>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</si>
  <si>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</si>
  <si>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</si>
  <si>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</si>
  <si>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</si>
  <si>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</si>
  <si>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</si>
  <si>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</si>
  <si>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</si>
  <si>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</si>
  <si>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</si>
  <si>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</si>
  <si>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</si>
  <si>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</si>
  <si>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</si>
  <si>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</si>
  <si>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</si>
  <si>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</si>
  <si>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</si>
  <si>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</si>
  <si>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</si>
  <si>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</si>
  <si>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</si>
  <si>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</si>
  <si>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</si>
  <si>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</si>
  <si>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</si>
  <si>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</si>
  <si>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</si>
  <si>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</si>
  <si>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</si>
  <si>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</si>
  <si>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</si>
  <si>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</si>
  <si>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</si>
  <si>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</si>
  <si>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</si>
  <si>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</si>
  <si>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</si>
  <si>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</si>
  <si>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</si>
  <si>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</si>
  <si>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</si>
  <si>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</si>
  <si>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</si>
  <si>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</si>
  <si>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</si>
  <si>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</si>
  <si>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</si>
  <si>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</si>
  <si>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</si>
  <si>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</si>
  <si>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</si>
  <si>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</si>
  <si>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</si>
  <si>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</si>
  <si>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</si>
  <si>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</si>
  <si>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</si>
  <si>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</si>
  <si>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</si>
  <si>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</si>
  <si>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</si>
  <si>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</si>
  <si>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</si>
  <si>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</si>
  <si>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</si>
  <si>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</si>
  <si>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</si>
  <si>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</si>
  <si>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</si>
  <si>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</si>
  <si>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</si>
  <si>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</si>
  <si>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</si>
  <si>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</si>
  <si>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</si>
  <si>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</si>
  <si>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</si>
  <si>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</si>
  <si>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</si>
  <si>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</si>
  <si>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</si>
  <si>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</si>
  <si>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</si>
  <si>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</si>
  <si>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</si>
  <si>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</si>
  <si>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</si>
  <si>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</si>
  <si>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</si>
  <si>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</si>
  <si>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</si>
  <si>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</si>
  <si>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</si>
  <si>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</si>
  <si>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</si>
  <si>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</si>
  <si>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</si>
  <si>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</si>
  <si>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</si>
  <si>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</si>
  <si>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</si>
  <si>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</si>
  <si>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</si>
  <si>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</si>
  <si>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</si>
  <si>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</si>
  <si>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</si>
  <si>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</si>
  <si>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</si>
  <si>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</si>
  <si>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</si>
  <si>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</si>
  <si>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</si>
  <si>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</si>
  <si>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</si>
  <si>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</si>
  <si>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</si>
  <si>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</si>
  <si>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</si>
  <si>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</si>
  <si>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</si>
  <si>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</si>
  <si>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</si>
  <si>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</si>
  <si>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</si>
  <si>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</si>
  <si>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</si>
  <si>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</si>
  <si>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</si>
  <si>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</si>
  <si>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</si>
  <si>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</si>
  <si>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</si>
  <si>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</si>
  <si>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</si>
  <si>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</si>
  <si>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</si>
  <si>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</si>
  <si>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</si>
  <si>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</si>
  <si>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</si>
  <si>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</si>
  <si>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</si>
  <si>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</si>
  <si>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</si>
  <si>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</si>
  <si>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</si>
  <si>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</si>
  <si>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</si>
  <si>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</si>
  <si>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</si>
  <si>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</si>
  <si>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</si>
  <si>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</si>
  <si>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</si>
  <si>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</si>
  <si>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</si>
  <si>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</si>
  <si>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</si>
  <si>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</si>
  <si>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</si>
  <si>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</si>
  <si>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</si>
  <si>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</si>
  <si>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</si>
  <si>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</si>
  <si>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</si>
  <si>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</si>
  <si>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</si>
  <si>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</si>
  <si>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</si>
  <si>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</si>
  <si>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</si>
  <si>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</si>
  <si>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</si>
  <si>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</si>
  <si>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</si>
  <si>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</si>
  <si>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</si>
  <si>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</si>
  <si>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</si>
  <si>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</si>
  <si>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</si>
  <si>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</si>
  <si>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</si>
  <si>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</si>
  <si>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</si>
  <si>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</si>
  <si>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</si>
  <si>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</si>
  <si>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</si>
  <si>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</si>
  <si>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</si>
  <si>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</si>
  <si>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</si>
  <si>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</si>
  <si>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</si>
  <si>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</si>
  <si>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</si>
  <si>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</si>
  <si>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</si>
  <si>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</si>
  <si>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</si>
  <si>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</si>
  <si>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</si>
  <si>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</si>
  <si>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</si>
  <si>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</si>
  <si>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</si>
  <si>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</si>
  <si>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</si>
  <si>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</si>
  <si>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</si>
  <si>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</si>
  <si>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</si>
  <si>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</si>
  <si>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</si>
  <si>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</si>
  <si>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</si>
  <si>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</si>
  <si>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</si>
  <si>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</si>
  <si>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</si>
  <si>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</si>
  <si>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</si>
  <si>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</si>
  <si>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</si>
  <si>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</si>
  <si>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</si>
  <si>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</si>
  <si>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</si>
  <si>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</si>
  <si>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</si>
  <si>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</si>
  <si>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</si>
  <si>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</si>
  <si>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</si>
  <si>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</si>
  <si>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</si>
  <si>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</si>
  <si>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</si>
  <si>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</si>
  <si>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</si>
  <si>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</si>
  <si>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</si>
  <si>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</si>
  <si>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</si>
  <si>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</si>
  <si>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</si>
  <si>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</si>
  <si>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</si>
  <si>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</si>
  <si>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</si>
  <si>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</si>
  <si>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</si>
  <si>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</si>
  <si>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</si>
  <si>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</si>
  <si>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</si>
  <si>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</si>
  <si>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</si>
  <si>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</si>
  <si>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</si>
  <si>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</si>
  <si>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</si>
  <si>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</si>
  <si>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</si>
  <si>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</si>
  <si>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</si>
  <si>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</si>
  <si>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</si>
  <si>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</si>
  <si>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</si>
  <si>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</si>
  <si>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</si>
  <si>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</si>
  <si>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</si>
  <si>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</si>
  <si>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</si>
  <si>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</si>
  <si>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</si>
  <si>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</si>
  <si>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</si>
  <si>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</si>
  <si>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</si>
  <si>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</si>
  <si>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</si>
  <si>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</si>
  <si>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</si>
  <si>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</si>
  <si>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</si>
  <si>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</si>
  <si>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</si>
  <si>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</si>
  <si>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</si>
  <si>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</si>
  <si>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</si>
  <si>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</si>
  <si>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</si>
  <si>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</si>
  <si>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</si>
  <si>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</si>
  <si>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</si>
  <si>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</si>
  <si>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</si>
  <si>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</si>
  <si>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</si>
  <si>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</si>
  <si>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</si>
  <si>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</si>
  <si>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</si>
  <si>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</si>
  <si>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</si>
  <si>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</si>
  <si>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</si>
  <si>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</si>
  <si>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</si>
  <si>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</si>
  <si>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</si>
  <si>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</si>
  <si>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</si>
  <si>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</si>
  <si>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</si>
  <si>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</si>
  <si>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</si>
  <si>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</si>
  <si>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</si>
  <si>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</si>
  <si>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</si>
  <si>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</si>
  <si>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</si>
  <si>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</si>
  <si>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</si>
  <si>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</si>
  <si>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</si>
  <si>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</si>
  <si>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</si>
  <si>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</si>
  <si>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</si>
  <si>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</si>
  <si>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</si>
  <si>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</si>
  <si>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</si>
  <si>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</si>
  <si>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</si>
  <si>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</si>
  <si>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</si>
  <si>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</si>
  <si>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</si>
  <si>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</si>
  <si>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</si>
  <si>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</si>
  <si>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</si>
  <si>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</si>
  <si>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</si>
  <si>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</si>
  <si>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</si>
  <si>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</si>
  <si>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</si>
  <si>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</si>
  <si>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</si>
  <si>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</si>
  <si>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</si>
  <si>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</si>
  <si>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</si>
  <si>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</si>
  <si>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</si>
  <si>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</si>
  <si>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</si>
  <si>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</si>
  <si>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</si>
  <si>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</si>
  <si>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</si>
  <si>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</si>
  <si>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</si>
  <si>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</si>
  <si>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</si>
  <si>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</si>
  <si>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</si>
  <si>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</si>
  <si>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</si>
  <si>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</si>
  <si>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</si>
  <si>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</si>
  <si>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</si>
  <si>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</si>
  <si>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</si>
  <si>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</si>
  <si>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</si>
  <si>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</si>
  <si>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</si>
  <si>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</si>
  <si>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</si>
  <si>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</si>
  <si>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</si>
  <si>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</si>
  <si>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</si>
  <si>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</si>
  <si>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</si>
  <si>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</si>
  <si>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</si>
  <si>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</si>
  <si>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</si>
  <si>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</si>
  <si>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</si>
  <si>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</si>
  <si>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</si>
  <si>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</si>
  <si>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</si>
  <si>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</si>
  <si>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</si>
  <si>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</si>
  <si>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</si>
  <si>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</si>
  <si>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</si>
  <si>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</si>
  <si>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</si>
  <si>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</si>
  <si>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</si>
  <si>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</si>
  <si>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</si>
  <si>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</si>
  <si>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</si>
  <si>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</si>
  <si>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</si>
  <si>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</si>
  <si>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</si>
  <si>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</si>
  <si>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</si>
  <si>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</si>
  <si>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</si>
  <si>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</si>
  <si>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</si>
  <si>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</si>
  <si>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</si>
  <si>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</si>
  <si>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</si>
  <si>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</si>
  <si>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</si>
  <si>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</si>
  <si>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</si>
  <si>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</si>
  <si>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</si>
  <si>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</si>
  <si>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</si>
  <si>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</si>
  <si>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</si>
  <si>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</si>
  <si>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</si>
  <si>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</si>
  <si>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</si>
  <si>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</si>
  <si>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</si>
  <si>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</si>
  <si>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</si>
  <si>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</si>
  <si>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</si>
  <si>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</si>
  <si>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</si>
  <si>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</si>
  <si>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</si>
  <si>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</si>
  <si>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</si>
  <si>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</si>
  <si>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</si>
  <si>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</si>
  <si>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</si>
  <si>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</si>
  <si>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</si>
  <si>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</si>
  <si>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</si>
  <si>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</si>
  <si>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</si>
  <si>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</si>
  <si>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</si>
  <si>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</si>
  <si>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</si>
  <si>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</si>
  <si>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</si>
  <si>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</si>
  <si>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</si>
  <si>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</si>
  <si>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</si>
  <si>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</si>
  <si>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</si>
  <si>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</si>
  <si>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</si>
  <si>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</si>
  <si>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</si>
  <si>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</si>
  <si>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</si>
  <si>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</si>
  <si>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</si>
  <si>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</si>
  <si>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</si>
  <si>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</si>
  <si>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</si>
  <si>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</si>
  <si>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</si>
  <si>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</si>
  <si>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</si>
  <si>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</si>
  <si>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</si>
  <si>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</si>
  <si>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</si>
  <si>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</si>
  <si>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</si>
  <si>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</si>
  <si>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</si>
  <si>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</si>
  <si>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</si>
  <si>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</si>
  <si>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</si>
  <si>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</si>
  <si>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</si>
  <si>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</si>
  <si>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</si>
  <si>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</si>
  <si>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</si>
  <si>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</si>
  <si>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</si>
  <si>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</si>
  <si>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</si>
  <si>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</si>
  <si>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</si>
  <si>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</si>
  <si>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</si>
  <si>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</si>
  <si>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</si>
  <si>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</si>
  <si>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</si>
  <si>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</si>
  <si>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</si>
  <si>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</si>
  <si>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</si>
  <si>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</si>
  <si>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</si>
  <si>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</si>
  <si>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</si>
  <si>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</si>
  <si>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</si>
  <si>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</si>
  <si>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</si>
  <si>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</si>
  <si>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</si>
  <si>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</si>
  <si>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</si>
  <si>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</si>
  <si>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</si>
  <si>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</si>
  <si>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</si>
  <si>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</si>
  <si>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</si>
  <si>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</si>
  <si>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</si>
  <si>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</si>
  <si>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</si>
  <si>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</si>
  <si>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</si>
  <si>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</si>
  <si>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</si>
  <si>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</si>
  <si>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</si>
  <si>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</si>
  <si>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</si>
  <si>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</si>
  <si>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</si>
  <si>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</si>
  <si>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</si>
  <si>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</si>
  <si>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</si>
  <si>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</si>
  <si>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</si>
  <si>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</si>
  <si>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</si>
  <si>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</si>
  <si>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</si>
  <si>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</si>
  <si>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</si>
  <si>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</si>
  <si>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</si>
  <si>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</si>
  <si>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</si>
  <si>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</si>
  <si>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</si>
  <si>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</si>
  <si>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</si>
  <si>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</si>
  <si>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</si>
  <si>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</si>
  <si>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</si>
  <si>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</si>
  <si>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</si>
  <si>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</si>
  <si>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</si>
  <si>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</si>
  <si>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</si>
  <si>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</si>
  <si>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</si>
  <si>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</si>
  <si>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</si>
  <si>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</si>
  <si>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</si>
  <si>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</si>
  <si>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</si>
  <si>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</si>
  <si>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</si>
  <si>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</si>
  <si>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</si>
  <si>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</si>
  <si>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</si>
  <si>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</si>
  <si>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</si>
  <si>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</si>
  <si>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</si>
  <si>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</si>
  <si>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</si>
  <si>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</si>
  <si>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</si>
  <si>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</si>
  <si>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</si>
  <si>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</si>
  <si>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</si>
  <si>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</si>
  <si>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</si>
  <si>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</si>
  <si>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</si>
  <si>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</si>
  <si>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</si>
  <si>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</si>
  <si>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</si>
  <si>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</si>
  <si>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</si>
  <si>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</si>
  <si>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</si>
  <si>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</si>
  <si>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</si>
  <si>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</si>
  <si>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</si>
  <si>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</si>
  <si>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</si>
  <si>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</si>
  <si>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</si>
  <si>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</si>
  <si>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</si>
  <si>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</si>
  <si>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</si>
  <si>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</si>
  <si>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</si>
  <si>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</si>
  <si>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</si>
  <si>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</si>
  <si>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</si>
  <si>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</si>
  <si>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</si>
  <si>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</si>
  <si>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</si>
  <si>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</si>
  <si>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</si>
  <si>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</si>
  <si>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</si>
  <si>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</si>
  <si>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</si>
  <si>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</si>
  <si>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</si>
  <si>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</si>
  <si>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</si>
  <si>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</si>
  <si>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</si>
  <si>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</si>
  <si>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</si>
  <si>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</si>
  <si>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</si>
  <si>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</si>
  <si>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</si>
  <si>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</si>
  <si>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</si>
  <si>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</si>
  <si>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</si>
  <si>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</si>
  <si>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</si>
  <si>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</si>
  <si>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</si>
  <si>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</si>
  <si>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</si>
  <si>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</si>
  <si>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</si>
  <si>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</si>
  <si>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</si>
  <si>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</si>
  <si>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</si>
  <si>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</si>
  <si>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</si>
  <si>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</si>
  <si>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</si>
  <si>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</si>
  <si>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</si>
  <si>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</si>
  <si>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</si>
  <si>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</si>
  <si>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</si>
  <si>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</si>
  <si>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</si>
  <si>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</si>
  <si>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</si>
  <si>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</si>
  <si>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</si>
  <si>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</si>
  <si>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</si>
  <si>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</si>
  <si>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</si>
  <si>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</si>
  <si>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</si>
  <si>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</si>
  <si>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</si>
  <si>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</si>
  <si>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</si>
  <si>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</si>
  <si>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</si>
  <si>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</si>
  <si>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</si>
  <si>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</si>
  <si>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</si>
  <si>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</si>
  <si>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</si>
  <si>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</si>
  <si>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</si>
  <si>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</si>
  <si>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</si>
  <si>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</si>
  <si>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</si>
  <si>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</si>
  <si>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</si>
  <si>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</si>
  <si>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</si>
  <si>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</si>
  <si>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</si>
  <si>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</si>
  <si>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</si>
  <si>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</si>
  <si>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</si>
  <si>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</si>
  <si>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</si>
  <si>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</si>
  <si>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</si>
  <si>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</si>
  <si>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</si>
  <si>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</si>
  <si>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</si>
  <si>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</si>
  <si>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</si>
  <si>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</si>
  <si>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</si>
  <si>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</si>
  <si>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</si>
  <si>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</si>
  <si>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</si>
  <si>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</si>
  <si>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</si>
  <si>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</si>
  <si>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</si>
  <si>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</si>
  <si>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</si>
  <si>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</si>
  <si>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</si>
  <si>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</si>
  <si>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</si>
  <si>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</si>
  <si>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</si>
  <si>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</si>
  <si>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</si>
  <si>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</si>
  <si>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</si>
  <si>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</si>
  <si>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</si>
  <si>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</si>
  <si>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</si>
  <si>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</si>
  <si>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</si>
  <si>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</si>
  <si>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</si>
  <si>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</si>
  <si>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</si>
  <si>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</si>
  <si>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</si>
  <si>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</si>
  <si>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</si>
  <si>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</si>
  <si>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</si>
  <si>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</si>
  <si>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</si>
  <si>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</si>
  <si>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</si>
  <si>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</si>
  <si>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</si>
  <si>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</si>
  <si>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</si>
  <si>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</si>
  <si>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</si>
  <si>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</si>
  <si>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</si>
  <si>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</si>
  <si>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</si>
  <si>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</si>
  <si>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</si>
  <si>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</si>
  <si>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</si>
  <si>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</si>
  <si>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</si>
  <si>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</si>
  <si>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</si>
  <si>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</si>
  <si>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</si>
  <si>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</si>
  <si>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</si>
  <si>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</si>
  <si>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</si>
  <si>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</si>
  <si>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</si>
  <si>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</si>
  <si>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</si>
  <si>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</si>
  <si>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</si>
  <si>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</si>
  <si>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</si>
  <si>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</si>
  <si>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</si>
  <si>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</si>
  <si>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</si>
  <si>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</si>
  <si>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</si>
  <si>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</si>
  <si>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</si>
  <si>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</si>
  <si>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</si>
  <si>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</si>
  <si>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</si>
  <si>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</si>
  <si>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</si>
  <si>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</si>
  <si>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</si>
  <si>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</si>
  <si>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</si>
  <si>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</si>
  <si>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</si>
  <si>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</si>
  <si>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</si>
  <si>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</si>
  <si>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</si>
  <si>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</si>
  <si>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</si>
  <si>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</si>
  <si>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</si>
  <si>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</si>
  <si>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</si>
  <si>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</si>
  <si>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</si>
  <si>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</si>
  <si>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</si>
  <si>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</si>
  <si>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</si>
  <si>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</si>
  <si>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</si>
  <si>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</si>
  <si>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</si>
  <si>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</si>
  <si>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</si>
  <si>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</si>
  <si>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</si>
  <si>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</si>
  <si>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</si>
  <si>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</si>
  <si>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</si>
  <si>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</si>
  <si>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</si>
  <si>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</si>
  <si>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</si>
  <si>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</si>
  <si>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</si>
  <si>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</si>
  <si>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</si>
  <si>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</si>
  <si>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</si>
  <si>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</si>
  <si>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</si>
  <si>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</si>
  <si>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</si>
  <si>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</si>
  <si>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</si>
  <si>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</si>
  <si>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</si>
  <si>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</si>
  <si>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</si>
  <si>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</si>
  <si>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</si>
  <si>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</si>
  <si>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</si>
  <si>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</si>
  <si>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</si>
  <si>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</si>
  <si>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</si>
  <si>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</si>
  <si>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</si>
  <si>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</si>
  <si>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</si>
  <si>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</si>
  <si>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</si>
  <si>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</si>
  <si>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</si>
  <si>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</si>
  <si>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</si>
  <si>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</si>
  <si>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</si>
  <si>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</si>
  <si>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</si>
  <si>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</si>
  <si>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</si>
  <si>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</si>
  <si>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</si>
  <si>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</si>
  <si>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</si>
  <si>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</si>
  <si>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</si>
  <si>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</si>
  <si>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</si>
  <si>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</si>
  <si>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</si>
  <si>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</si>
  <si>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</si>
  <si>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</si>
  <si>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</si>
  <si>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</si>
  <si>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</si>
  <si>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</si>
  <si>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</si>
  <si>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</si>
  <si>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</si>
  <si>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</si>
  <si>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</si>
  <si>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</si>
  <si>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</si>
  <si>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</si>
  <si>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</si>
  <si>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</si>
  <si>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</si>
  <si>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</si>
  <si>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</si>
  <si>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</si>
  <si>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</si>
  <si>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</si>
  <si>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</si>
  <si>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</si>
  <si>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</si>
  <si>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</si>
  <si>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</si>
  <si>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</si>
  <si>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</si>
  <si>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</si>
  <si>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</si>
  <si>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</si>
  <si>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</si>
  <si>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</si>
  <si>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</si>
  <si>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</si>
  <si>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</si>
  <si>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</si>
  <si>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</si>
  <si>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</si>
  <si>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</si>
  <si>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</si>
  <si>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</si>
  <si>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</si>
  <si>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</si>
  <si>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</si>
  <si>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</si>
  <si>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</si>
  <si>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</si>
  <si>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</si>
  <si>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</si>
  <si>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</si>
  <si>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</si>
  <si>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</si>
  <si>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</si>
  <si>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</si>
  <si>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</si>
  <si>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</si>
  <si>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</si>
  <si>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</si>
  <si>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</si>
  <si>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</si>
  <si>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</si>
  <si>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</si>
  <si>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</si>
  <si>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</si>
  <si>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</si>
  <si>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</si>
  <si>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</si>
  <si>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</si>
  <si>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</si>
  <si>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</si>
  <si>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</si>
  <si>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</si>
  <si>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</si>
  <si>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</si>
  <si>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</si>
  <si>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</si>
  <si>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</si>
  <si>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</si>
  <si>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</si>
  <si>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</si>
  <si>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</si>
  <si>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</si>
  <si>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</si>
  <si>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</si>
  <si>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</si>
  <si>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</si>
  <si>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</si>
  <si>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</si>
  <si>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</si>
  <si>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</si>
  <si>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</si>
  <si>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</si>
  <si>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</si>
  <si>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</si>
  <si>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</si>
  <si>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</si>
  <si>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</si>
  <si>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</si>
  <si>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</si>
  <si>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</si>
  <si>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</si>
  <si>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</si>
  <si>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</si>
  <si>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</si>
  <si>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</si>
  <si>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</si>
  <si>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</si>
  <si>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</si>
  <si>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</si>
  <si>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</si>
  <si>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</si>
  <si>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</si>
  <si>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</si>
  <si>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</si>
  <si>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</si>
  <si>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</si>
  <si>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</si>
  <si>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</si>
  <si>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</si>
  <si>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</si>
  <si>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</si>
  <si>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</si>
  <si>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</si>
  <si>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</si>
  <si>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</si>
  <si>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</si>
  <si>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</si>
  <si>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</si>
  <si>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</si>
  <si>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</si>
  <si>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</si>
  <si>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</si>
  <si>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</si>
  <si>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</si>
  <si>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</si>
  <si>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</si>
  <si>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</si>
  <si>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</si>
  <si>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</si>
  <si>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</si>
  <si>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</si>
  <si>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</si>
  <si>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</si>
  <si>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</si>
  <si>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</si>
  <si>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</si>
  <si>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</si>
  <si>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</si>
  <si>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</si>
  <si>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</si>
  <si>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</si>
  <si>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</si>
  <si>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</si>
  <si>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</si>
  <si>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</si>
  <si>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</si>
  <si>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</si>
  <si>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</si>
  <si>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</si>
  <si>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</si>
  <si>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</si>
  <si>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</si>
  <si>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</si>
  <si>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</si>
  <si>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</si>
  <si>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</si>
  <si>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</si>
  <si>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</si>
  <si>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</si>
  <si>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</si>
  <si>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</si>
  <si>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</si>
  <si>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</si>
  <si>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</si>
  <si>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</si>
  <si>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</si>
  <si>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</si>
  <si>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</si>
  <si>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</si>
  <si>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</si>
  <si>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</si>
  <si>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</si>
  <si>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</si>
  <si>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</si>
  <si>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</si>
  <si>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</si>
  <si>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</si>
  <si>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</si>
  <si>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</si>
  <si>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</si>
  <si>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</si>
  <si>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</si>
  <si>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</si>
  <si>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</si>
  <si>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</si>
  <si>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</si>
  <si>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</si>
  <si>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</si>
  <si>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</si>
  <si>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</si>
  <si>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</si>
  <si>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</si>
  <si>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</si>
  <si>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</si>
  <si>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</si>
  <si>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</si>
  <si>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</si>
  <si>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</si>
  <si>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</si>
  <si>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</si>
  <si>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</si>
  <si>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</si>
  <si>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</si>
  <si>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</si>
  <si>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</si>
  <si>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</si>
  <si>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</si>
  <si>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</si>
  <si>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</si>
  <si>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</si>
  <si>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</si>
  <si>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</si>
  <si>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</si>
  <si>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</si>
  <si>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</si>
  <si>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</si>
  <si>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</si>
  <si>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</si>
  <si>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</si>
  <si>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</si>
  <si>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</si>
  <si>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</si>
  <si>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</si>
  <si>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</si>
  <si>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</si>
  <si>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</si>
  <si>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</si>
  <si>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</si>
  <si>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</si>
  <si>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</si>
  <si>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</si>
  <si>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</si>
  <si>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</si>
  <si>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</si>
  <si>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</si>
  <si>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</si>
  <si>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</si>
  <si>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</si>
  <si>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</si>
  <si>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</si>
  <si>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</si>
  <si>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</si>
  <si>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</si>
  <si>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</si>
  <si>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</si>
  <si>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</si>
  <si>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</si>
  <si>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</si>
  <si>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</si>
  <si>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</si>
  <si>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</si>
  <si>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</si>
  <si>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</si>
  <si>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</si>
  <si>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</si>
  <si>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</si>
  <si>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</si>
  <si>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</si>
  <si>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</si>
  <si>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</si>
  <si>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</si>
  <si>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</si>
  <si>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</si>
  <si>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</si>
  <si>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</si>
  <si>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</si>
  <si>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</si>
  <si>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</si>
  <si>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</si>
  <si>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</si>
  <si>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</si>
  <si>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</si>
  <si>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</si>
  <si>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</si>
  <si>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</si>
  <si>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</si>
  <si>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</si>
  <si>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</si>
  <si>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</si>
  <si>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</si>
  <si>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</si>
  <si>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</si>
  <si>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</si>
  <si>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</si>
  <si>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</si>
  <si>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</si>
  <si>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</si>
  <si>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</si>
  <si>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</si>
  <si>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</si>
  <si>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</si>
  <si>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</si>
  <si>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</si>
  <si>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</si>
  <si>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</si>
  <si>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</si>
  <si>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</si>
  <si>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</si>
  <si>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</si>
  <si>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</si>
  <si>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</si>
  <si>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</si>
  <si>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</si>
  <si>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</si>
  <si>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</si>
  <si>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</si>
  <si>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</si>
  <si>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</si>
  <si>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</si>
  <si>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</si>
  <si>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</si>
  <si>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</si>
  <si>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</si>
  <si>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</si>
  <si>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</si>
  <si>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</si>
  <si>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</si>
  <si>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</si>
  <si>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</si>
  <si>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</si>
  <si>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</si>
  <si>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</si>
  <si>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</si>
  <si>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</si>
  <si>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</si>
  <si>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</si>
  <si>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</si>
  <si>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</si>
  <si>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</si>
  <si>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</si>
  <si>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</si>
  <si>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</si>
  <si>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</si>
  <si>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</si>
  <si>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</si>
  <si>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</si>
  <si>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</si>
  <si>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</si>
  <si>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</si>
  <si>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</si>
  <si>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</si>
  <si>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</si>
  <si>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</si>
  <si>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</si>
  <si>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</si>
  <si>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</si>
  <si>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</si>
  <si>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</si>
  <si>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</si>
  <si>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</si>
  <si>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</si>
  <si>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</si>
  <si>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</si>
  <si>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</si>
  <si>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</si>
  <si>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</si>
  <si>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</si>
  <si>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</si>
  <si>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</si>
  <si>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</si>
  <si>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</si>
  <si>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</si>
  <si>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</si>
  <si>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</si>
  <si>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</si>
  <si>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</si>
  <si>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</si>
  <si>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</si>
  <si>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</si>
  <si>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</si>
  <si>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</si>
  <si>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</si>
  <si>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</si>
  <si>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</si>
  <si>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</si>
  <si>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</si>
  <si>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</si>
  <si>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</si>
  <si>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</si>
  <si>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</si>
  <si>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</si>
  <si>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</si>
  <si>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</si>
  <si>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</si>
  <si>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</si>
  <si>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</si>
  <si>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</si>
  <si>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</si>
  <si>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</si>
  <si>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</si>
  <si>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</si>
  <si>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</si>
  <si>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</si>
  <si>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</si>
  <si>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</si>
  <si>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</si>
  <si>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</si>
  <si>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</si>
  <si>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</si>
  <si>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</si>
  <si>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</si>
  <si>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</si>
  <si>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</si>
  <si>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</si>
  <si>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</si>
  <si>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</si>
  <si>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</si>
  <si>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</si>
  <si>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</si>
  <si>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</si>
  <si>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</si>
  <si>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</si>
  <si>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</si>
  <si>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</si>
  <si>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</si>
  <si>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</si>
  <si>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</si>
  <si>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</si>
  <si>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</si>
  <si>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</si>
  <si>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</si>
  <si>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</si>
  <si>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</si>
  <si>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</si>
  <si>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</si>
  <si>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</si>
  <si>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</si>
  <si>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</si>
  <si>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</si>
  <si>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</si>
  <si>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</si>
  <si>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</si>
  <si>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</si>
  <si>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</si>
  <si>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</si>
  <si>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</si>
  <si>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</si>
  <si>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</si>
  <si>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</si>
  <si>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</si>
  <si>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</si>
  <si>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</si>
  <si>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</si>
  <si>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</si>
  <si>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</si>
  <si>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</si>
  <si>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</si>
  <si>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</si>
  <si>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</si>
  <si>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</si>
  <si>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</si>
  <si>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</si>
  <si>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</si>
  <si>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</si>
  <si>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</si>
  <si>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</si>
  <si>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</si>
  <si>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</si>
  <si>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</si>
  <si>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</si>
  <si>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</si>
  <si>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</si>
  <si>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</si>
  <si>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</si>
  <si>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</si>
  <si>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</si>
  <si>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</si>
  <si>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</si>
  <si>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</si>
  <si>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</si>
  <si>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</si>
  <si>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</si>
  <si>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</si>
  <si>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</si>
  <si>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</si>
  <si>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</si>
  <si>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</si>
  <si>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</si>
  <si>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</si>
  <si>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</si>
  <si>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</si>
  <si>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</si>
  <si>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</si>
  <si>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</si>
  <si>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</si>
  <si>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</si>
  <si>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</si>
  <si>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</si>
  <si>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</si>
  <si>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</si>
  <si>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</si>
  <si>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</si>
  <si>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</si>
  <si>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</si>
  <si>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</si>
  <si>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</si>
  <si>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</si>
  <si>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</si>
  <si>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</si>
  <si>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</si>
  <si>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</si>
  <si>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</si>
  <si>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</si>
  <si>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</si>
  <si>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</si>
  <si>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</si>
  <si>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</si>
  <si>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</si>
  <si>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</si>
  <si>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</si>
  <si>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</si>
  <si>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</si>
  <si>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</si>
  <si>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</si>
  <si>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</si>
  <si>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</si>
  <si>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</si>
  <si>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</si>
  <si>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</si>
  <si>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</si>
  <si>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</si>
  <si>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</si>
  <si>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</si>
  <si>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</si>
  <si>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</si>
  <si>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</si>
  <si>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</si>
  <si>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</si>
  <si>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</si>
  <si>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</si>
  <si>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</si>
  <si>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</si>
  <si>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</si>
  <si>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</si>
  <si>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</si>
  <si>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</si>
  <si>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</si>
  <si>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</si>
  <si>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</si>
  <si>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</si>
  <si>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</si>
  <si>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</si>
  <si>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</si>
  <si>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</si>
  <si>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</si>
  <si>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</si>
  <si>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</si>
  <si>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</si>
  <si>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</si>
  <si>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</si>
  <si>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</si>
  <si>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</si>
  <si>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</si>
  <si>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</si>
  <si>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</si>
  <si>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</si>
  <si>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</si>
  <si>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</si>
  <si>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</si>
  <si>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</si>
  <si>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</si>
  <si>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</si>
  <si>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</si>
  <si>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</si>
  <si>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</si>
  <si>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</si>
  <si>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</si>
  <si>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</si>
  <si>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</si>
  <si>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</si>
  <si>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</si>
  <si>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</si>
  <si>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</si>
  <si>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</si>
  <si>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</si>
  <si>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</si>
  <si>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</si>
  <si>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</si>
  <si>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</si>
  <si>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</si>
  <si>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</si>
  <si>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</si>
  <si>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</si>
  <si>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</si>
  <si>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</si>
  <si>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</si>
  <si>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</si>
  <si>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</si>
  <si>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</si>
  <si>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</si>
  <si>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</si>
  <si>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</si>
  <si>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</si>
  <si>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</si>
  <si>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</si>
  <si>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</si>
  <si>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</si>
  <si>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</si>
  <si>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</si>
  <si>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</si>
  <si>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</si>
  <si>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</si>
  <si>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</si>
  <si>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</si>
  <si>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</si>
  <si>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</si>
  <si>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</si>
  <si>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</si>
  <si>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</si>
  <si>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</si>
  <si>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</si>
  <si>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</si>
  <si>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</si>
  <si>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</si>
  <si>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</si>
  <si>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</si>
  <si>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</si>
  <si>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</si>
  <si>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</si>
  <si>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</si>
  <si>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</si>
  <si>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</si>
  <si>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</si>
  <si>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</si>
  <si>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</si>
  <si>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</si>
  <si>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</si>
  <si>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</si>
  <si>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</si>
  <si>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</si>
  <si>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</si>
  <si>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</si>
  <si>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</si>
  <si>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</si>
  <si>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</si>
  <si>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</si>
  <si>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</si>
  <si>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</si>
  <si>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</si>
  <si>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</si>
  <si>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</si>
  <si>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</si>
  <si>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</si>
  <si>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</si>
  <si>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</si>
  <si>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</si>
  <si>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</si>
  <si>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</si>
  <si>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</si>
  <si>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</si>
  <si>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</si>
  <si>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</si>
  <si>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</si>
  <si>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</si>
  <si>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</si>
  <si>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</si>
  <si>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</si>
  <si>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</si>
  <si>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</si>
  <si>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</si>
  <si>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</si>
  <si>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</si>
  <si>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</si>
  <si>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</si>
  <si>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</si>
  <si>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</si>
  <si>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</si>
  <si>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</si>
  <si>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</si>
  <si>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</si>
  <si>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</si>
  <si>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</si>
  <si>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</si>
  <si>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</si>
  <si>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</si>
  <si>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</si>
  <si>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</si>
  <si>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</si>
  <si>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</si>
  <si>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</si>
  <si>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</si>
  <si>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</si>
  <si>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</si>
  <si>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</si>
  <si>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</si>
  <si>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</si>
  <si>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</si>
  <si>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</si>
  <si>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</si>
  <si>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</si>
  <si>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</si>
  <si>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</si>
  <si>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</si>
  <si>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</si>
  <si>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</si>
  <si>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</si>
  <si>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</si>
  <si>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</si>
  <si>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</si>
  <si>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</si>
  <si>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</si>
  <si>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</si>
  <si>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</si>
  <si>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</si>
  <si>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</si>
  <si>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</si>
  <si>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</si>
  <si>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</si>
  <si>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</si>
  <si>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</si>
  <si>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</si>
  <si>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</si>
  <si>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</si>
  <si>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</si>
  <si>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</si>
  <si>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</si>
  <si>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</si>
  <si>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</si>
  <si>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</si>
  <si>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</si>
  <si>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</si>
  <si>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</si>
  <si>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</si>
  <si>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</si>
  <si>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</si>
  <si>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</si>
  <si>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</si>
  <si>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</si>
  <si>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</si>
  <si>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</si>
  <si>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</si>
  <si>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</si>
  <si>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</si>
  <si>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</si>
  <si>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</si>
  <si>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</si>
  <si>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</si>
  <si>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</si>
  <si>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</si>
  <si>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</si>
  <si>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</si>
  <si>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</si>
  <si>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</si>
  <si>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</si>
  <si>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</si>
  <si>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</si>
  <si>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</si>
  <si>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</si>
  <si>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</si>
  <si>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</si>
  <si>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</si>
  <si>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</si>
  <si>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</si>
  <si>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</si>
  <si>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</si>
  <si>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</si>
  <si>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</si>
  <si>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</si>
  <si>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</si>
  <si>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</si>
  <si>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</si>
  <si>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</si>
  <si>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</si>
  <si>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</si>
  <si>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</si>
  <si>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</si>
  <si>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</si>
  <si>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</si>
  <si>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</si>
  <si>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</si>
  <si>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</si>
  <si>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</si>
  <si>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</si>
  <si>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</si>
  <si>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</si>
  <si>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</si>
  <si>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</si>
  <si>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</si>
  <si>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</si>
  <si>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</si>
  <si>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</si>
  <si>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</si>
  <si>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</si>
  <si>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</si>
  <si>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</si>
  <si>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</si>
  <si>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</si>
  <si>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</si>
  <si>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</si>
  <si>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</si>
  <si>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</si>
  <si>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</si>
  <si>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</si>
  <si>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</si>
  <si>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</si>
  <si>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</si>
  <si>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</si>
  <si>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</si>
  <si>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</si>
  <si>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</si>
  <si>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</si>
  <si>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</si>
  <si>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</si>
  <si>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</si>
  <si>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</si>
  <si>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</si>
  <si>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</si>
  <si>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</si>
  <si>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</si>
  <si>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</si>
  <si>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</si>
  <si>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</si>
  <si>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</si>
  <si>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</si>
  <si>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</si>
  <si>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</si>
  <si>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</si>
  <si>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</si>
  <si>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</si>
  <si>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</si>
  <si>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</si>
  <si>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</si>
  <si>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</si>
  <si>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</si>
  <si>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</si>
  <si>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</si>
  <si>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</si>
  <si>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</si>
  <si>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</si>
  <si>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</si>
  <si>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</si>
  <si>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</si>
  <si>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</si>
  <si>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</si>
  <si>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</si>
  <si>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</si>
  <si>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</si>
  <si>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</si>
  <si>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</si>
  <si>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</si>
  <si>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</si>
  <si>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</si>
  <si>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</si>
  <si>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</si>
  <si>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</si>
  <si>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</si>
  <si>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</si>
  <si>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</si>
  <si>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</si>
  <si>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</si>
  <si>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</si>
  <si>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</si>
  <si>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</si>
  <si>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</si>
  <si>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</si>
  <si>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</si>
  <si>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</si>
  <si>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</si>
  <si>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</si>
  <si>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</si>
  <si>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</si>
  <si>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</si>
  <si>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</si>
  <si>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</si>
  <si>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</si>
  <si>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</si>
  <si>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</si>
  <si>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</si>
  <si>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</si>
  <si>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</si>
  <si>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</si>
  <si>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</si>
  <si>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</si>
  <si>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</si>
  <si>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</si>
  <si>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</si>
  <si>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</si>
  <si>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</si>
  <si>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</si>
  <si>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</si>
  <si>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</si>
  <si>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</si>
  <si>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</si>
  <si>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</si>
  <si>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</si>
  <si>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</si>
  <si>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</si>
  <si>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</si>
  <si>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</si>
  <si>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</si>
  <si>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</si>
  <si>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</si>
  <si>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</si>
  <si>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</si>
  <si>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</si>
  <si>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</si>
  <si>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</si>
  <si>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</si>
  <si>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</si>
  <si>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</si>
  <si>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</si>
  <si>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</si>
  <si>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</si>
  <si>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</si>
  <si>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</si>
  <si>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</si>
  <si>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</si>
  <si>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</si>
  <si>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</si>
  <si>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</si>
  <si>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</si>
  <si>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</si>
  <si>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</si>
  <si>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</si>
  <si>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</si>
  <si>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</si>
  <si>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</si>
  <si>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</si>
  <si>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</si>
  <si>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</si>
  <si>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</si>
  <si>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</si>
  <si>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</si>
  <si>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</si>
  <si>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</si>
  <si>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</si>
  <si>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</si>
  <si>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</si>
  <si>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</si>
  <si>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</si>
  <si>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</si>
  <si>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</si>
  <si>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</si>
  <si>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</si>
  <si>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</si>
  <si>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</si>
  <si>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</si>
  <si>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</si>
  <si>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</si>
  <si>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</si>
  <si>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</si>
  <si>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</si>
  <si>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</si>
  <si>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</si>
  <si>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</si>
  <si>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</si>
  <si>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</si>
  <si>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</si>
  <si>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</si>
  <si>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</si>
  <si>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</si>
  <si>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</si>
  <si>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</si>
  <si>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</si>
  <si>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</si>
  <si>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</si>
  <si>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</si>
  <si>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</si>
  <si>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</si>
  <si>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</si>
  <si>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</si>
  <si>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</si>
  <si>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</si>
  <si>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</si>
  <si>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</si>
  <si>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</si>
  <si>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</si>
  <si>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</si>
  <si>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</si>
  <si>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</si>
  <si>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</si>
  <si>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</si>
  <si>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</si>
  <si>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</si>
  <si>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</si>
  <si>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</si>
  <si>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</si>
  <si>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</si>
  <si>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</si>
  <si>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</si>
  <si>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</si>
  <si>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</si>
  <si>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</si>
  <si>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</si>
  <si>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</si>
  <si>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</si>
  <si>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</si>
  <si>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</si>
  <si>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</si>
  <si>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</si>
  <si>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</si>
  <si>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</si>
  <si>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</si>
  <si>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</si>
  <si>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</si>
  <si>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</si>
  <si>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</si>
  <si>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</si>
  <si>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</si>
  <si>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</si>
  <si>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</si>
  <si>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</si>
  <si>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</si>
  <si>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</si>
  <si>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</si>
  <si>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</si>
  <si>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</si>
  <si>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</si>
  <si>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</si>
  <si>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</si>
  <si>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</si>
  <si>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</si>
  <si>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</si>
  <si>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</si>
  <si>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</si>
  <si>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</si>
  <si>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</si>
  <si>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</si>
  <si>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</si>
  <si>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</si>
  <si>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</si>
  <si>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</si>
  <si>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</si>
  <si>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</si>
  <si>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</si>
  <si>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</si>
  <si>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</si>
  <si>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</si>
  <si>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</si>
  <si>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</si>
  <si>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</si>
  <si>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</si>
  <si>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</si>
  <si>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</si>
  <si>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</si>
  <si>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</si>
  <si>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</si>
  <si>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</si>
  <si>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</si>
  <si>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</si>
  <si>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</si>
  <si>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</si>
  <si>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</si>
  <si>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</si>
  <si>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</si>
  <si>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</si>
  <si>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</si>
  <si>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</si>
  <si>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</si>
  <si>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</si>
  <si>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</si>
  <si>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</si>
  <si>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</si>
  <si>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</si>
  <si>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</si>
  <si>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</si>
  <si>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</si>
  <si>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</si>
  <si>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</si>
  <si>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</si>
  <si>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</si>
  <si>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</si>
  <si>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</si>
  <si>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</si>
  <si>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</si>
  <si>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</si>
  <si>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</si>
  <si>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</si>
  <si>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</si>
  <si>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</si>
  <si>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</si>
  <si>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</si>
  <si>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</si>
  <si>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</si>
  <si>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</si>
  <si>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</si>
  <si>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</si>
  <si>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</si>
  <si>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</si>
  <si>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</si>
  <si>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</si>
  <si>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</si>
  <si>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</si>
  <si>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</si>
  <si>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</si>
  <si>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</si>
  <si>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</si>
  <si>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</si>
  <si>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</si>
  <si>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</si>
  <si>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</si>
  <si>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</si>
  <si>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</si>
  <si>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</si>
  <si>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</si>
  <si>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</si>
  <si>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</si>
  <si>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</si>
  <si>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</si>
  <si>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</si>
  <si>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</si>
  <si>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</si>
  <si>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</si>
  <si>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</si>
  <si>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</si>
  <si>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</si>
  <si>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</si>
  <si>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</si>
  <si>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</si>
  <si>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</si>
  <si>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</si>
  <si>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</si>
  <si>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</si>
  <si>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</si>
  <si>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</si>
  <si>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</si>
  <si>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</si>
  <si>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</si>
  <si>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</si>
  <si>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</si>
  <si>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</si>
  <si>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</si>
  <si>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</si>
  <si>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</si>
  <si>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</si>
  <si>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</si>
  <si>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</si>
  <si>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</si>
  <si>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</si>
  <si>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</si>
  <si>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</si>
  <si>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</si>
  <si>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</si>
  <si>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</si>
  <si>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</si>
  <si>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</si>
  <si>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</si>
  <si>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</si>
  <si>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</si>
  <si>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</si>
  <si>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</si>
  <si>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</si>
  <si>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</si>
  <si>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</si>
  <si>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</si>
  <si>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</si>
  <si>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</si>
  <si>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</si>
  <si>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</si>
  <si>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</si>
  <si>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</si>
  <si>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</si>
  <si>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</si>
  <si>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</si>
  <si>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</si>
  <si>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</si>
  <si>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</si>
  <si>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</si>
  <si>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</si>
  <si>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</si>
  <si>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</si>
  <si>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</si>
  <si>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</si>
  <si>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</si>
  <si>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</si>
  <si>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</si>
  <si>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</si>
  <si>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</si>
  <si>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</si>
  <si>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</si>
  <si>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</si>
  <si>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</si>
  <si>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</si>
  <si>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</si>
  <si>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</si>
  <si>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</si>
  <si>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</si>
  <si>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</si>
  <si>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</si>
  <si>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</si>
  <si>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</si>
  <si>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</si>
  <si>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</si>
  <si>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</si>
  <si>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</si>
  <si>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</si>
  <si>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</si>
  <si>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</si>
  <si>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</si>
  <si>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</si>
  <si>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</si>
  <si>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</si>
  <si>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</si>
  <si>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</si>
  <si>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</si>
  <si>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</si>
  <si>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</si>
  <si>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</si>
  <si>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</si>
  <si>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</si>
  <si>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</si>
  <si>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</si>
  <si>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</si>
  <si>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</si>
  <si>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</si>
  <si>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</si>
  <si>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</si>
  <si>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</si>
  <si>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</si>
  <si>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</si>
  <si>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</si>
  <si>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</si>
  <si>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</si>
  <si>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</si>
  <si>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</si>
  <si>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</si>
  <si>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</si>
  <si>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</si>
  <si>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</si>
  <si>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</si>
  <si>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</si>
  <si>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</si>
  <si>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</si>
  <si>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</si>
  <si>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</si>
  <si>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</si>
  <si>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</si>
  <si>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</si>
  <si>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</si>
  <si>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</si>
  <si>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</si>
  <si>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</si>
  <si>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</si>
  <si>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</si>
  <si>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</si>
  <si>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</si>
  <si>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</si>
  <si>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</si>
  <si>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</si>
  <si>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</si>
  <si>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</si>
  <si>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</si>
  <si>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</si>
  <si>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</si>
  <si>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</si>
  <si>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</si>
  <si>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</si>
  <si>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</si>
  <si>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</si>
  <si>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</si>
  <si>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</si>
  <si>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</si>
  <si>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</si>
  <si>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</si>
  <si>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</si>
  <si>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</si>
  <si>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</si>
  <si>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</si>
  <si>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</si>
  <si>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</si>
  <si>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</si>
  <si>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</si>
  <si>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</si>
  <si>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</si>
  <si>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</si>
  <si>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</si>
  <si>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</si>
  <si>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</si>
  <si>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</si>
  <si>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</si>
  <si>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</si>
  <si>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</si>
  <si>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</si>
  <si>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</si>
  <si>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</si>
  <si>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</si>
  <si>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</si>
  <si>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</si>
  <si>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</si>
  <si>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</si>
  <si>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</si>
  <si>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</si>
  <si>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</si>
  <si>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</si>
  <si>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</si>
  <si>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</si>
  <si>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</si>
  <si>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</si>
  <si>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</si>
  <si>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</si>
  <si>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</si>
  <si>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</si>
  <si>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</si>
  <si>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</si>
  <si>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</si>
  <si>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</si>
  <si>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</si>
  <si>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</si>
  <si>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</si>
  <si>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</si>
  <si>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</si>
  <si>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</si>
  <si>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</si>
  <si>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</si>
  <si>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</si>
  <si>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</si>
  <si>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</si>
  <si>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</si>
  <si>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</si>
  <si>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</si>
  <si>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</si>
  <si>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</si>
  <si>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</si>
  <si>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</si>
  <si>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</si>
  <si>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</si>
  <si>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</si>
  <si>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</si>
  <si>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</si>
  <si>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</si>
  <si>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</si>
  <si>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</si>
  <si>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</si>
  <si>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</si>
  <si>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</si>
  <si>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</si>
  <si>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</si>
  <si>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</si>
  <si>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</si>
  <si>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</si>
  <si>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</si>
  <si>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</si>
  <si>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</si>
  <si>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</si>
  <si>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</si>
  <si>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</si>
  <si>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</si>
  <si>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</si>
  <si>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</si>
  <si>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</si>
  <si>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</si>
  <si>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</si>
  <si>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</si>
  <si>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</si>
  <si>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</si>
  <si>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</si>
  <si>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</si>
  <si>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</si>
  <si>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</si>
  <si>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</si>
  <si>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</si>
  <si>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</si>
  <si>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</si>
  <si>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</si>
  <si>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</si>
  <si>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</si>
  <si>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</si>
  <si>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</si>
  <si>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</si>
  <si>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</si>
  <si>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</si>
  <si>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</si>
  <si>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</si>
  <si>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</si>
  <si>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</si>
  <si>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</si>
  <si>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</si>
  <si>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</si>
  <si>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</si>
  <si>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</si>
  <si>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</si>
  <si>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</si>
  <si>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</si>
  <si>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</si>
  <si>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</si>
  <si>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</si>
  <si>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</si>
  <si>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</si>
  <si>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</si>
  <si>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</si>
  <si>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</si>
  <si>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</si>
  <si>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</si>
  <si>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</si>
  <si>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</si>
  <si>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</si>
  <si>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</si>
  <si>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</si>
  <si>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</si>
  <si>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</si>
  <si>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</si>
  <si>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</si>
  <si>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</si>
  <si>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</si>
  <si>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</si>
  <si>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</si>
  <si>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</si>
  <si>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</si>
  <si>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</si>
  <si>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</si>
  <si>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</si>
  <si>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</si>
  <si>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</si>
  <si>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</si>
  <si>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</si>
  <si>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</si>
  <si>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</si>
  <si>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</si>
  <si>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</si>
  <si>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</si>
  <si>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</si>
  <si>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</si>
  <si>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</si>
  <si>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</si>
  <si>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</si>
  <si>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</si>
  <si>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</si>
  <si>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</si>
  <si>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</si>
  <si>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</si>
  <si>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</si>
  <si>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</si>
  <si>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</si>
  <si>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</si>
  <si>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</si>
  <si>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</si>
  <si>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</si>
  <si>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</si>
  <si>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</si>
  <si>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</si>
  <si>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</si>
  <si>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</si>
  <si>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</si>
  <si>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</si>
  <si>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</si>
  <si>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</si>
  <si>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</si>
  <si>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</si>
  <si>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</si>
  <si>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</si>
  <si>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</si>
  <si>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</si>
  <si>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</si>
  <si>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</si>
  <si>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</si>
  <si>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</si>
  <si>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</si>
  <si>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</si>
  <si>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</si>
  <si>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</si>
  <si>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</si>
  <si>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</si>
  <si>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</si>
  <si>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</si>
  <si>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</si>
  <si>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</si>
  <si>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</si>
  <si>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</si>
  <si>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</si>
  <si>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</si>
  <si>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</si>
  <si>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</si>
  <si>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</si>
  <si>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</si>
  <si>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</si>
  <si>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</si>
  <si>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</si>
  <si>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</si>
  <si>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</si>
  <si>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</si>
  <si>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</si>
  <si>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</si>
  <si>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</si>
  <si>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</si>
  <si>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</si>
  <si>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</si>
  <si>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</si>
  <si>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</si>
  <si>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</si>
  <si>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</si>
  <si>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</si>
  <si>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</si>
  <si>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</si>
  <si>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</si>
  <si>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</si>
  <si>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</si>
  <si>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</si>
  <si>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</si>
  <si>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</si>
  <si>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</si>
  <si>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</si>
  <si>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</si>
  <si>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</si>
  <si>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</si>
  <si>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</si>
  <si>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</si>
  <si>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</si>
  <si>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</si>
  <si>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</si>
  <si>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</si>
  <si>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</si>
  <si>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</si>
  <si>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</si>
  <si>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</si>
  <si>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</si>
  <si>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</si>
  <si>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</si>
  <si>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</si>
  <si>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</si>
  <si>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</si>
  <si>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</si>
  <si>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</si>
  <si>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</si>
  <si>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</si>
  <si>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</si>
  <si>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</si>
  <si>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</si>
  <si>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</si>
  <si>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</si>
  <si>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</si>
  <si>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</si>
  <si>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</si>
  <si>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</si>
  <si>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</si>
  <si>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</si>
  <si>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</si>
  <si>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</si>
  <si>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</si>
  <si>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</si>
  <si>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</si>
  <si>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</si>
  <si>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</si>
  <si>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</si>
  <si>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</si>
  <si>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</si>
  <si>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</si>
  <si>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</si>
  <si>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</si>
  <si>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</si>
  <si>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</si>
  <si>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</si>
  <si>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</si>
  <si>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</si>
  <si>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</si>
  <si>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</si>
  <si>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</si>
  <si>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</si>
  <si>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</si>
  <si>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</si>
  <si>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</si>
  <si>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</si>
  <si>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</si>
  <si>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</si>
  <si>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</si>
  <si>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</si>
  <si>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</si>
  <si>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</si>
  <si>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</si>
  <si>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</si>
  <si>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</si>
  <si>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</si>
  <si>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</si>
  <si>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</si>
  <si>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</si>
  <si>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</si>
  <si>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</si>
  <si>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</si>
  <si>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</si>
  <si>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</si>
  <si>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</si>
  <si>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</si>
  <si>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</si>
  <si>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</si>
  <si>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</si>
  <si>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</si>
  <si>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</si>
  <si>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</si>
  <si>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</si>
  <si>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</si>
  <si>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</si>
  <si>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</si>
  <si>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</si>
  <si>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</si>
  <si>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</si>
  <si>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</si>
  <si>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</si>
  <si>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</si>
  <si>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</si>
  <si>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</si>
  <si>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</si>
  <si>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</si>
  <si>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</si>
  <si>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</si>
  <si>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</si>
  <si>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</si>
  <si>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</si>
  <si>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</si>
  <si>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</si>
  <si>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</si>
  <si>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</si>
  <si>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</si>
  <si>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</si>
  <si>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</si>
  <si>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</si>
  <si>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</si>
  <si>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</si>
  <si>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</si>
  <si>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</si>
  <si>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</si>
  <si>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</si>
  <si>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</si>
  <si>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</si>
  <si>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</si>
  <si>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</si>
  <si>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</si>
  <si>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</si>
  <si>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</si>
  <si>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</si>
  <si>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</si>
  <si>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</si>
  <si>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</si>
  <si>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</si>
  <si>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</si>
  <si>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</si>
  <si>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</si>
  <si>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</si>
  <si>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</si>
  <si>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</si>
  <si>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</si>
  <si>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</si>
  <si>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</si>
  <si>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</si>
  <si>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</si>
  <si>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</si>
  <si>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</si>
  <si>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</si>
  <si>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</si>
  <si>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</si>
  <si>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</si>
  <si>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</si>
  <si>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</si>
  <si>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</si>
  <si>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</si>
  <si>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</si>
  <si>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</si>
  <si>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</si>
  <si>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</si>
  <si>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</si>
  <si>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</si>
  <si>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</si>
  <si>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</si>
  <si>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</si>
  <si>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</si>
  <si>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</si>
  <si>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</si>
  <si>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</si>
  <si>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</si>
  <si>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</si>
  <si>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</si>
  <si>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</si>
  <si>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</si>
  <si>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</si>
  <si>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</si>
  <si>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</si>
  <si>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</si>
  <si>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</si>
  <si>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</si>
  <si>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</si>
  <si>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</si>
  <si>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</si>
  <si>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</si>
  <si>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</si>
  <si>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</si>
  <si>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</si>
  <si>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</si>
  <si>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</si>
  <si>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</si>
  <si>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</si>
  <si>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</si>
  <si>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</si>
  <si>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</si>
  <si>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</si>
  <si>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</si>
  <si>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</si>
  <si>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</si>
  <si>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</si>
  <si>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</si>
  <si>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</si>
  <si>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</si>
  <si>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</si>
  <si>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</si>
  <si>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</si>
  <si>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</si>
  <si>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</si>
  <si>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</si>
  <si>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</si>
  <si>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</si>
  <si>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</si>
  <si>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</si>
  <si>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</si>
  <si>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</si>
  <si>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</si>
  <si>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</si>
  <si>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</si>
  <si>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</si>
  <si>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</si>
  <si>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</si>
  <si>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</si>
  <si>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</si>
  <si>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</si>
  <si>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</si>
  <si>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</si>
  <si>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</si>
  <si>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</si>
  <si>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</si>
  <si>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</si>
  <si>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</si>
  <si>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</si>
  <si>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</si>
  <si>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</si>
  <si>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</si>
  <si>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</si>
  <si>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</si>
  <si>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</si>
  <si>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</si>
  <si>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</si>
  <si>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</si>
  <si>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</si>
  <si>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</si>
  <si>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</si>
  <si>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</si>
  <si>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</si>
  <si>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</si>
  <si>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</si>
  <si>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</si>
  <si>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</si>
  <si>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</si>
  <si>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</si>
  <si>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</si>
  <si>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</si>
  <si>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</si>
  <si>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</si>
  <si>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</si>
  <si>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</si>
  <si>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</si>
  <si>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</si>
  <si>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</si>
  <si>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</si>
  <si>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</si>
  <si>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</si>
  <si>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</si>
  <si>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</si>
  <si>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</si>
  <si>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</si>
  <si>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</si>
  <si>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</si>
  <si>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</si>
  <si>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</si>
  <si>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</si>
  <si>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</si>
  <si>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</si>
  <si>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</si>
  <si>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</si>
  <si>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</si>
  <si>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</si>
  <si>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</si>
  <si>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</si>
  <si>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</si>
  <si>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</si>
  <si>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</si>
  <si>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</si>
  <si>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</si>
  <si>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</si>
  <si>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</si>
  <si>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</si>
  <si>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</si>
  <si>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</si>
  <si>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</si>
  <si>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</si>
  <si>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</si>
  <si>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</si>
  <si>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</si>
  <si>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</si>
  <si>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</si>
  <si>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</si>
  <si>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</si>
  <si>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</si>
  <si>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</si>
  <si>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</si>
  <si>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</si>
  <si>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</si>
  <si>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</si>
  <si>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</si>
  <si>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</si>
  <si>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</si>
  <si>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</si>
  <si>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</si>
  <si>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</si>
  <si>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</si>
  <si>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</si>
  <si>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</si>
  <si>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</si>
  <si>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</si>
  <si>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</si>
  <si>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</si>
  <si>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</si>
  <si>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</si>
  <si>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</si>
  <si>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</si>
  <si>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</si>
  <si>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</si>
  <si>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</si>
  <si>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</si>
  <si>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</si>
  <si>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</si>
  <si>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</si>
  <si>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</si>
  <si>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</si>
  <si>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</si>
  <si>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</si>
  <si>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</si>
  <si>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</si>
  <si>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</si>
  <si>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</si>
  <si>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</si>
  <si>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</si>
  <si>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</si>
  <si>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</si>
  <si>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</si>
  <si>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</si>
  <si>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</si>
  <si>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</si>
  <si>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</si>
  <si>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</si>
  <si>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</si>
  <si>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</si>
  <si>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</si>
  <si>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</si>
  <si>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</si>
  <si>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</si>
  <si>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</si>
  <si>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</si>
  <si>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</si>
  <si>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</si>
  <si>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</si>
  <si>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</si>
  <si>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</si>
  <si>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</si>
  <si>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</si>
  <si>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</si>
  <si>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</si>
  <si>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</si>
  <si>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</si>
  <si>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</si>
  <si>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</si>
  <si>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</si>
  <si>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</si>
  <si>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</si>
  <si>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</si>
  <si>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</si>
  <si>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</si>
  <si>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</si>
  <si>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</si>
  <si>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</si>
  <si>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</si>
  <si>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</si>
  <si>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</si>
  <si>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</si>
  <si>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</si>
  <si>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</si>
  <si>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</si>
  <si>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</si>
  <si>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</si>
  <si>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</si>
  <si>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</si>
  <si>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</si>
  <si>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</si>
  <si>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</si>
  <si>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</si>
  <si>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</si>
  <si>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</si>
  <si>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</si>
  <si>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</si>
  <si>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</si>
  <si>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</si>
  <si>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</si>
  <si>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</si>
  <si>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</si>
  <si>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</si>
  <si>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</si>
  <si>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</si>
  <si>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</si>
  <si>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</si>
  <si>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</si>
  <si>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</si>
  <si>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</si>
  <si>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</si>
  <si>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</si>
  <si>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</si>
  <si>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</si>
  <si>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</si>
  <si>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</si>
  <si>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</si>
  <si>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</si>
  <si>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</si>
  <si>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</si>
  <si>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</si>
  <si>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</si>
  <si>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</si>
  <si>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</si>
  <si>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</si>
  <si>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</si>
  <si>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</si>
  <si>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</si>
  <si>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</si>
  <si>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</si>
  <si>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</si>
  <si>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</si>
  <si>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</si>
  <si>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</si>
  <si>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</si>
  <si>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</si>
  <si>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</si>
  <si>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</si>
  <si>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</si>
  <si>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</si>
  <si>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</si>
  <si>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</si>
  <si>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</si>
  <si>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</si>
  <si>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</si>
  <si>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</si>
  <si>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</si>
  <si>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</si>
  <si>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</si>
  <si>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</si>
  <si>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</si>
  <si>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</si>
  <si>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</si>
  <si>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</si>
  <si>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</si>
  <si>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</si>
  <si>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</si>
  <si>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</si>
  <si>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</si>
  <si>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</si>
  <si>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</si>
  <si>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</si>
  <si>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</si>
  <si>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</si>
  <si>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</si>
  <si>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</si>
  <si>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</si>
  <si>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</si>
  <si>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</si>
  <si>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</si>
  <si>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</si>
  <si>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</si>
  <si>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</si>
  <si>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</si>
  <si>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</si>
  <si>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</si>
  <si>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</si>
  <si>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</si>
  <si>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</si>
  <si>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</si>
  <si>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</si>
  <si>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</si>
  <si>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</si>
  <si>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</si>
  <si>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</si>
  <si>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</si>
  <si>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</si>
  <si>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</si>
  <si>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</si>
  <si>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</si>
  <si>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</si>
  <si>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</si>
  <si>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</si>
  <si>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</si>
  <si>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</si>
  <si>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</si>
  <si>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</si>
  <si>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</si>
  <si>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</si>
  <si>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</si>
  <si>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</si>
  <si>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</si>
  <si>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</si>
  <si>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</si>
  <si>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</si>
  <si>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</si>
  <si>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</si>
  <si>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</si>
  <si>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</si>
  <si>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</si>
  <si>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</si>
  <si>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</si>
  <si>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</si>
  <si>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</si>
  <si>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</si>
  <si>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</si>
  <si>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</si>
  <si>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</si>
  <si>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</si>
  <si>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</si>
  <si>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</si>
  <si>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</si>
  <si>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</si>
  <si>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</si>
  <si>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</si>
  <si>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</si>
  <si>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</si>
  <si>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</si>
  <si>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</si>
  <si>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</si>
  <si>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</si>
  <si>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</si>
  <si>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</si>
  <si>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</si>
  <si>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</si>
  <si>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</si>
  <si>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</si>
  <si>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</si>
  <si>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</si>
  <si>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</si>
  <si>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</si>
  <si>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</si>
  <si>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</si>
  <si>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</si>
  <si>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</si>
  <si>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</si>
  <si>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</si>
  <si>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</si>
  <si>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</si>
  <si>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</si>
  <si>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</si>
  <si>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</si>
  <si>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</si>
  <si>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</si>
  <si>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</si>
  <si>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</si>
  <si>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</si>
  <si>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</si>
  <si>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</si>
  <si>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</si>
  <si>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</si>
  <si>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</si>
  <si>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</si>
  <si>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</si>
  <si>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</si>
  <si>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</si>
  <si>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</si>
  <si>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</si>
  <si>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</si>
  <si>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</si>
  <si>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</si>
  <si>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</si>
  <si>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</si>
  <si>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</si>
  <si>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</si>
  <si>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</si>
  <si>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</si>
  <si>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</si>
  <si>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</si>
  <si>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</si>
  <si>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</si>
  <si>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</si>
  <si>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</si>
  <si>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</si>
  <si>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</si>
  <si>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</si>
  <si>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</si>
  <si>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</si>
  <si>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</si>
  <si>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</si>
  <si>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</si>
  <si>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</si>
  <si>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</si>
  <si>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</si>
  <si>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</si>
  <si>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</si>
  <si>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</si>
  <si>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</si>
  <si>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</si>
  <si>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</si>
  <si>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</si>
  <si>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</si>
  <si>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</si>
  <si>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</si>
  <si>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</si>
  <si>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</si>
  <si>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</si>
  <si>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</si>
  <si>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</si>
  <si>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</si>
  <si>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</si>
  <si>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</si>
  <si>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</si>
  <si>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</si>
  <si>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</si>
  <si>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</si>
  <si>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</si>
  <si>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</si>
  <si>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</si>
  <si>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</si>
  <si>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</si>
  <si>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</si>
  <si>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</si>
  <si>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</si>
  <si>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</si>
  <si>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</si>
  <si>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</si>
  <si>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</si>
  <si>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</si>
  <si>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</si>
  <si>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</si>
  <si>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</si>
  <si>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</si>
  <si>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</si>
  <si>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</si>
  <si>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</si>
  <si>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</si>
  <si>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</si>
  <si>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</si>
  <si>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</si>
  <si>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</si>
  <si>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</si>
  <si>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</si>
  <si>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</si>
  <si>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</si>
  <si>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</si>
  <si>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</si>
  <si>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</si>
  <si>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</si>
  <si>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</si>
  <si>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</si>
  <si>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</si>
  <si>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</si>
  <si>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</si>
  <si>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</si>
  <si>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</si>
  <si>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</si>
  <si>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</si>
  <si>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</si>
  <si>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</si>
  <si>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</si>
  <si>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</si>
  <si>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</si>
  <si>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</si>
  <si>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</si>
  <si>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</si>
  <si>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</si>
  <si>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</si>
  <si>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</si>
  <si>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</si>
  <si>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</si>
  <si>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</si>
  <si>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</si>
  <si>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</si>
  <si>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</si>
  <si>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</si>
  <si>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</si>
  <si>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</si>
  <si>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</si>
  <si>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</si>
  <si>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</si>
  <si>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</si>
  <si>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</si>
  <si>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</si>
  <si>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</si>
  <si>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</si>
  <si>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</si>
  <si>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</si>
  <si>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</si>
  <si>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</si>
  <si>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</si>
  <si>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</si>
  <si>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</si>
  <si>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</si>
  <si>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</si>
  <si>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</si>
  <si>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</si>
  <si>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</si>
  <si>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</si>
  <si>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</si>
  <si>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</si>
  <si>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</si>
  <si>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</si>
  <si>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</si>
  <si>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</si>
  <si>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</si>
  <si>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</si>
  <si>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</si>
  <si>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</si>
  <si>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</si>
  <si>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</si>
  <si>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</si>
  <si>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</si>
  <si>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</si>
  <si>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</si>
  <si>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</si>
  <si>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</si>
  <si>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</si>
  <si>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</si>
  <si>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</si>
  <si>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</si>
  <si>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</si>
  <si>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</si>
  <si>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</si>
  <si>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</si>
  <si>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</si>
  <si>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</si>
  <si>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</si>
  <si>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</si>
  <si>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</si>
  <si>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</si>
  <si>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</si>
  <si>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</si>
  <si>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</si>
  <si>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</si>
  <si>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</si>
  <si>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</si>
  <si>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</si>
  <si>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</si>
  <si>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</si>
  <si>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</si>
  <si>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</si>
  <si>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</si>
  <si>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</si>
  <si>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</si>
  <si>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</si>
  <si>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</si>
  <si>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</si>
  <si>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</si>
  <si>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</si>
  <si>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</si>
  <si>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</si>
  <si>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</si>
  <si>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</si>
  <si>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</si>
  <si>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</si>
  <si>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</si>
  <si>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</si>
  <si>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</si>
  <si>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</si>
  <si>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</si>
  <si>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</si>
  <si>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</si>
  <si>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</si>
  <si>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</si>
  <si>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</si>
  <si>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</si>
  <si>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</si>
  <si>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</si>
  <si>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</si>
  <si>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</si>
  <si>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</si>
  <si>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</si>
  <si>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</si>
  <si>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</si>
  <si>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</si>
  <si>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</si>
  <si>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</si>
  <si>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</si>
  <si>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</si>
  <si>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</si>
  <si>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</si>
  <si>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</si>
  <si>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</si>
  <si>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</si>
  <si>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</si>
  <si>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</si>
  <si>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</si>
  <si>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</si>
  <si>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</si>
  <si>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</si>
  <si>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</si>
  <si>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</si>
  <si>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</si>
  <si>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</si>
  <si>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</si>
  <si>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</si>
  <si>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</si>
  <si>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</si>
  <si>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</si>
  <si>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</si>
  <si>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</si>
  <si>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</si>
  <si>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</si>
  <si>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</si>
  <si>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</si>
  <si>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</si>
  <si>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</si>
  <si>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</si>
  <si>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</si>
  <si>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</si>
  <si>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</si>
  <si>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</si>
  <si>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</si>
  <si>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</si>
  <si>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</si>
  <si>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</si>
  <si>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</si>
  <si>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</si>
  <si>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</si>
  <si>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</si>
  <si>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</si>
  <si>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</si>
  <si>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</si>
  <si>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</si>
  <si>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</si>
  <si>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</si>
  <si>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</si>
  <si>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</si>
  <si>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</si>
  <si>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</si>
  <si>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</si>
  <si>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</si>
  <si>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</si>
  <si>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</si>
  <si>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</si>
  <si>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</si>
  <si>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</si>
  <si>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</si>
  <si>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</si>
  <si>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</si>
  <si>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</si>
  <si>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</si>
  <si>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</si>
  <si>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</si>
  <si>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</si>
  <si>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</si>
  <si>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</si>
  <si>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</si>
  <si>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</si>
  <si>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</si>
  <si>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</si>
  <si>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</si>
  <si>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</si>
  <si>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</si>
  <si>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</si>
  <si>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</si>
  <si>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</si>
  <si>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</si>
  <si>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</si>
  <si>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</si>
  <si>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</si>
  <si>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</si>
  <si>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</si>
  <si>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</si>
  <si>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</si>
  <si>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</si>
  <si>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</si>
  <si>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</si>
  <si>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</si>
  <si>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</si>
  <si>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</si>
  <si>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</si>
  <si>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</si>
  <si>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</si>
  <si>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</si>
  <si>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</si>
  <si>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</si>
  <si>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</si>
  <si>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</si>
  <si>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</si>
  <si>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</si>
  <si>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</si>
  <si>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</si>
  <si>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</si>
  <si>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</si>
  <si>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</si>
  <si>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</si>
  <si>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</si>
  <si>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</si>
  <si>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</si>
  <si>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</si>
  <si>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</si>
  <si>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</si>
  <si>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</si>
  <si>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</si>
  <si>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</si>
  <si>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</si>
  <si>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</si>
  <si>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</si>
  <si>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</si>
  <si>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</si>
  <si>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</si>
  <si>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</si>
  <si>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</si>
  <si>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</si>
  <si>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</si>
  <si>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</si>
  <si>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</si>
  <si>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</si>
  <si>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</si>
  <si>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</si>
  <si>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</si>
  <si>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</si>
  <si>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</si>
  <si>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</si>
  <si>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</si>
  <si>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</si>
  <si>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</si>
  <si>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</si>
  <si>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</si>
  <si>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</si>
  <si>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</si>
  <si>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</si>
  <si>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</si>
  <si>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</si>
  <si>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</si>
  <si>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</si>
  <si>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</si>
  <si>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</si>
  <si>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</si>
  <si>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</si>
  <si>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</si>
  <si>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</si>
  <si>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</si>
  <si>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</si>
  <si>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</si>
  <si>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</si>
  <si>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</si>
  <si>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</si>
  <si>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</si>
  <si>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</si>
  <si>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</si>
  <si>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</si>
  <si>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</si>
  <si>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</si>
  <si>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</si>
  <si>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</si>
  <si>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</si>
  <si>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</si>
  <si>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</si>
  <si>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</si>
  <si>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</si>
  <si>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</si>
  <si>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</si>
  <si>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</si>
  <si>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</si>
  <si>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</si>
  <si>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</si>
  <si>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</si>
  <si>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</si>
  <si>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</si>
  <si>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</si>
  <si>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</si>
  <si>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</si>
  <si>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</si>
  <si>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</si>
  <si>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</si>
  <si>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</si>
  <si>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</si>
  <si>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</si>
  <si>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</si>
  <si>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</si>
  <si>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</si>
  <si>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</si>
  <si>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</si>
  <si>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</si>
  <si>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</si>
  <si>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</si>
  <si>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</si>
  <si>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</si>
  <si>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</si>
  <si>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</si>
  <si>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</si>
  <si>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</si>
  <si>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</si>
  <si>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</si>
  <si>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</si>
  <si>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</si>
  <si>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</si>
  <si>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</si>
  <si>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</si>
  <si>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</si>
  <si>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</si>
  <si>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</si>
  <si>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</si>
  <si>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</si>
  <si>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</si>
  <si>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</si>
  <si>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</si>
  <si>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</si>
  <si>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</si>
  <si>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</si>
  <si>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</si>
  <si>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</si>
  <si>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</si>
  <si>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</si>
  <si>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</si>
  <si>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</si>
  <si>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</si>
  <si>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</si>
  <si>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</si>
  <si>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</si>
  <si>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</si>
  <si>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</si>
  <si>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</si>
  <si>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</si>
  <si>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</si>
  <si>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</si>
  <si>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</si>
  <si>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</si>
  <si>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</si>
  <si>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</si>
  <si>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</si>
  <si>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</si>
  <si>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</si>
  <si>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</si>
  <si>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</si>
  <si>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</si>
  <si>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</si>
  <si>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</si>
  <si>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</si>
  <si>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</si>
  <si>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</si>
  <si>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</si>
  <si>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</si>
  <si>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</si>
  <si>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</si>
  <si>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</si>
  <si>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</si>
  <si>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</si>
  <si>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</si>
  <si>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</si>
  <si>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</si>
  <si>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</si>
  <si>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</si>
  <si>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</si>
  <si>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</si>
  <si>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</si>
  <si>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</si>
  <si>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</si>
  <si>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</si>
  <si>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</si>
  <si>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</si>
  <si>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</si>
  <si>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</si>
  <si>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</si>
  <si>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</si>
  <si>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</si>
  <si>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</si>
  <si>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</si>
  <si>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</si>
  <si>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</si>
  <si>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</si>
  <si>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</si>
  <si>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</si>
  <si>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</si>
  <si>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</si>
  <si>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</si>
  <si>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</si>
  <si>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</si>
  <si>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</si>
  <si>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</si>
  <si>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</si>
  <si>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</si>
  <si>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</si>
  <si>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</si>
  <si>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</si>
  <si>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</si>
  <si>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</si>
  <si>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</si>
  <si>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</si>
  <si>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</si>
  <si>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</si>
  <si>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</si>
  <si>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</si>
  <si>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</si>
  <si>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</si>
  <si>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</si>
  <si>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</si>
  <si>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</si>
  <si>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</si>
  <si>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</si>
  <si>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</si>
  <si>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</si>
  <si>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</si>
  <si>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</si>
  <si>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</si>
  <si>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</si>
  <si>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</si>
  <si>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</si>
  <si>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</si>
  <si>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</si>
  <si>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</si>
  <si>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</si>
  <si>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</si>
  <si>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</si>
  <si>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</si>
  <si>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</si>
  <si>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</si>
  <si>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</si>
  <si>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</si>
  <si>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</si>
  <si>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</si>
  <si>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</si>
  <si>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</si>
  <si>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</si>
  <si>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</si>
  <si>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</si>
  <si>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</si>
  <si>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</si>
  <si>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</si>
  <si>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</si>
  <si>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</si>
  <si>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</si>
  <si>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</si>
  <si>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</si>
  <si>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</si>
  <si>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</si>
  <si>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</si>
  <si>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</si>
  <si>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</si>
  <si>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</si>
  <si>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</si>
  <si>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</si>
  <si>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</si>
  <si>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</si>
  <si>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</si>
  <si>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</si>
  <si>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</si>
  <si>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</si>
  <si>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</si>
  <si>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</si>
  <si>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</si>
  <si>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</si>
  <si>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</si>
  <si>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</si>
  <si>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</si>
  <si>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</si>
  <si>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</si>
  <si>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</si>
  <si>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</si>
  <si>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</si>
  <si>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</si>
  <si>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</si>
  <si>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</si>
  <si>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</si>
  <si>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</si>
  <si>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</si>
  <si>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</si>
  <si>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</si>
  <si>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</si>
  <si>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</si>
  <si>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</si>
  <si>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</si>
  <si>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</si>
  <si>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</si>
  <si>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</si>
  <si>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</si>
  <si>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</si>
  <si>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</si>
  <si>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</si>
  <si>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</si>
  <si>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</si>
  <si>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</si>
  <si>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</si>
  <si>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</si>
  <si>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</si>
  <si>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</si>
  <si>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</si>
  <si>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</si>
  <si>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</si>
  <si>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</si>
  <si>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</si>
  <si>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</si>
  <si>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</si>
  <si>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</si>
  <si>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</si>
  <si>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</si>
  <si>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</si>
  <si>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</si>
  <si>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</si>
  <si>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</si>
  <si>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</si>
  <si>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</si>
  <si>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</si>
  <si>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</si>
  <si>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</si>
  <si>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</si>
  <si>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</si>
  <si>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</si>
  <si>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</si>
  <si>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</si>
  <si>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</si>
  <si>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</si>
  <si>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</si>
  <si>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</si>
  <si>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</si>
  <si>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</si>
  <si>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</si>
  <si>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</si>
  <si>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</si>
  <si>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</si>
  <si>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</si>
  <si>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</si>
  <si>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</si>
  <si>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</si>
  <si>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</si>
  <si>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</si>
  <si>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</si>
  <si>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</si>
  <si>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</si>
  <si>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</si>
  <si>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</si>
  <si>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</si>
  <si>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</si>
  <si>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</si>
  <si>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</si>
  <si>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</si>
  <si>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</si>
  <si>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</si>
  <si>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</si>
  <si>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</si>
  <si>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</si>
  <si>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</si>
  <si>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</si>
  <si>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</si>
  <si>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</si>
  <si>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</si>
  <si>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</si>
  <si>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</si>
  <si>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</si>
  <si>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</si>
  <si>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</si>
  <si>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</si>
  <si>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</si>
  <si>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</si>
  <si>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</si>
  <si>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</si>
  <si>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</si>
  <si>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</si>
  <si>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</si>
  <si>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</si>
  <si>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</si>
  <si>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</si>
  <si>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</si>
  <si>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</si>
  <si>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</si>
  <si>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</si>
  <si>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</si>
  <si>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</si>
  <si>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</si>
  <si>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</si>
  <si>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</si>
  <si>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</si>
  <si>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</si>
  <si>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</si>
  <si>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</si>
  <si>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</si>
  <si>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</si>
  <si>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</si>
  <si>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</si>
  <si>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</si>
  <si>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</si>
  <si>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</si>
  <si>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</si>
  <si>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</si>
  <si>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</si>
  <si>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</si>
  <si>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</si>
  <si>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</si>
  <si>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</si>
  <si>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</si>
  <si>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</si>
  <si>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</si>
  <si>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</si>
  <si>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</si>
  <si>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</si>
  <si>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</si>
  <si>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</si>
  <si>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</si>
  <si>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</si>
  <si>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</si>
  <si>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</si>
  <si>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</si>
  <si>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</si>
  <si>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</si>
  <si>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</si>
  <si>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</si>
  <si>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</si>
  <si>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</si>
  <si>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</si>
  <si>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</si>
  <si>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</si>
  <si>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</si>
  <si>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</si>
  <si>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</si>
  <si>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</si>
  <si>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</si>
  <si>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</si>
  <si>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</si>
  <si>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</si>
  <si>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</si>
  <si>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</si>
  <si>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</si>
  <si>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</si>
  <si>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</si>
  <si>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</si>
  <si>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</si>
  <si>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</si>
  <si>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</si>
  <si>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</si>
  <si>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</si>
  <si>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</si>
  <si>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</si>
  <si>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</si>
  <si>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</si>
  <si>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</si>
  <si>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</si>
  <si>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</si>
  <si>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</si>
  <si>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</si>
  <si>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</si>
  <si>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</si>
  <si>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</si>
  <si>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</si>
  <si>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</si>
  <si>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</si>
  <si>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</si>
  <si>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</si>
  <si>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</si>
  <si>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</si>
  <si>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</si>
  <si>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</si>
  <si>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</si>
  <si>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</si>
  <si>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</si>
  <si>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</si>
  <si>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</si>
  <si>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</si>
  <si>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</si>
  <si>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</si>
  <si>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</si>
  <si>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</si>
  <si>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</si>
  <si>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</si>
  <si>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</si>
  <si>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</si>
  <si>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</si>
  <si>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</si>
  <si>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</si>
  <si>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</si>
  <si>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</si>
  <si>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</si>
  <si>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</si>
  <si>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</si>
  <si>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</si>
  <si>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</si>
  <si>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</si>
  <si>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</si>
  <si>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</si>
  <si>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</si>
  <si>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</si>
  <si>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</si>
  <si>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</si>
  <si>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</si>
  <si>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</si>
  <si>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</si>
  <si>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</si>
  <si>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</si>
  <si>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</si>
  <si>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</si>
  <si>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</si>
  <si>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</si>
  <si>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</si>
  <si>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</si>
  <si>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</si>
  <si>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</si>
  <si>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</si>
  <si>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</si>
  <si>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</si>
  <si>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</si>
  <si>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</si>
  <si>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</si>
  <si>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</si>
  <si>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</si>
  <si>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</si>
  <si>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</si>
  <si>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</si>
  <si>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</si>
  <si>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</si>
  <si>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</si>
  <si>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</si>
  <si>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</si>
  <si>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</si>
  <si>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</si>
  <si>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</si>
  <si>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</si>
  <si>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</si>
  <si>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</si>
  <si>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</si>
  <si>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</si>
  <si>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</si>
  <si>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</si>
  <si>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</si>
  <si>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</si>
  <si>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</si>
  <si>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</si>
  <si>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</si>
  <si>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</si>
  <si>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</si>
  <si>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</si>
  <si>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</si>
  <si>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</si>
  <si>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</si>
  <si>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</si>
  <si>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</si>
  <si>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</si>
  <si>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</si>
  <si>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</si>
  <si>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</si>
  <si>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</si>
  <si>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</si>
  <si>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</si>
  <si>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</si>
  <si>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</si>
  <si>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</si>
  <si>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</si>
  <si>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</si>
  <si>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</si>
  <si>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</si>
  <si>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</si>
  <si>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</si>
  <si>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</si>
  <si>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</si>
  <si>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</si>
  <si>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</si>
  <si>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</si>
  <si>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</si>
  <si>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</si>
  <si>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</si>
  <si>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</si>
  <si>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</si>
  <si>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</si>
  <si>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</si>
  <si>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</si>
  <si>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</si>
  <si>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</si>
  <si>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</si>
  <si>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</si>
  <si>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</si>
  <si>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</si>
  <si>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</si>
  <si>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</si>
  <si>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</si>
  <si>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</si>
  <si>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</si>
  <si>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</si>
  <si>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</si>
  <si>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</si>
  <si>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</si>
  <si>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</si>
  <si>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</si>
  <si>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</si>
  <si>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</si>
  <si>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</si>
  <si>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</si>
  <si>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</si>
  <si>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</si>
  <si>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</si>
  <si>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</si>
  <si>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</si>
  <si>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</si>
  <si>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</si>
  <si>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</si>
  <si>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</si>
  <si>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</si>
  <si>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</si>
  <si>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</si>
  <si>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</si>
  <si>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</si>
  <si>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</si>
  <si>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</si>
  <si>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</si>
  <si>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</si>
  <si>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</si>
  <si>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</si>
  <si>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</si>
  <si>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</si>
  <si>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</si>
  <si>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</si>
  <si>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</si>
  <si>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</si>
  <si>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</si>
  <si>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</si>
  <si>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</si>
  <si>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</si>
  <si>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</si>
  <si>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</si>
  <si>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</si>
  <si>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</si>
  <si>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</si>
  <si>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</si>
  <si>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</si>
  <si>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</si>
  <si>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</si>
  <si>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</si>
  <si>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</si>
  <si>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</si>
  <si>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</si>
  <si>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</si>
  <si>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</si>
  <si>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</si>
  <si>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</si>
  <si>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</si>
  <si>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</si>
  <si>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</si>
  <si>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</si>
  <si>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</si>
  <si>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</si>
  <si>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</si>
  <si>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</si>
  <si>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</si>
  <si>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</si>
  <si>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</si>
  <si>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</si>
  <si>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</si>
  <si>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</si>
  <si>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</si>
  <si>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</si>
  <si>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</si>
  <si>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</si>
  <si>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</si>
  <si>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</si>
  <si>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</si>
  <si>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</si>
  <si>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</si>
  <si>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</si>
  <si>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</si>
  <si>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</si>
  <si>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</si>
  <si>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</si>
  <si>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</si>
  <si>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</si>
  <si>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</si>
  <si>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</si>
  <si>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</si>
  <si>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</si>
  <si>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</si>
  <si>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</si>
  <si>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</si>
  <si>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</si>
  <si>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</si>
  <si>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</si>
  <si>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</si>
  <si>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</si>
  <si>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</si>
  <si>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</si>
  <si>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</si>
  <si>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</si>
  <si>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</si>
  <si>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</si>
  <si>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</si>
  <si>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</si>
  <si>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</si>
  <si>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</si>
  <si>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</si>
  <si>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</si>
  <si>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</si>
  <si>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</si>
  <si>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</si>
  <si>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</si>
  <si>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</si>
  <si>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</si>
  <si>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</si>
  <si>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</si>
  <si>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</si>
  <si>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</si>
  <si>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</si>
  <si>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</si>
  <si>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</si>
  <si>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</si>
  <si>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</si>
  <si>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</si>
  <si>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</si>
  <si>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</si>
  <si>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</si>
  <si>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</si>
  <si>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</si>
  <si>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</si>
  <si>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</si>
  <si>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</si>
  <si>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</si>
  <si>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</si>
  <si>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</si>
  <si>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</si>
  <si>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</si>
  <si>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</si>
  <si>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</si>
  <si>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</si>
  <si>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</si>
  <si>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</si>
  <si>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</si>
  <si>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</si>
  <si>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</si>
  <si>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</si>
  <si>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</si>
  <si>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</si>
  <si>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</si>
  <si>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</si>
  <si>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</si>
  <si>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</si>
  <si>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</si>
  <si>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</si>
  <si>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</si>
  <si>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</si>
  <si>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</si>
  <si>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</si>
  <si>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</si>
  <si>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</si>
  <si>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</si>
  <si>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</si>
  <si>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</si>
  <si>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</si>
  <si>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</si>
  <si>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</si>
  <si>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</si>
  <si>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</si>
  <si>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</si>
  <si>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</si>
  <si>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</si>
  <si>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</si>
  <si>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</si>
  <si>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</si>
  <si>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</si>
  <si>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</si>
  <si>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</si>
  <si>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</si>
  <si>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</si>
  <si>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</si>
  <si>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</si>
  <si>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</si>
  <si>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</si>
  <si>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</si>
  <si>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</si>
  <si>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</si>
  <si>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</si>
  <si>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</si>
  <si>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</si>
  <si>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</si>
  <si>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</si>
  <si>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</si>
  <si>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</si>
  <si>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</si>
  <si>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</si>
  <si>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</si>
  <si>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</si>
  <si>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</si>
  <si>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</si>
  <si>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</si>
  <si>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</si>
  <si>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</si>
  <si>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</si>
  <si>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</si>
  <si>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</si>
  <si>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</si>
  <si>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</si>
  <si>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</si>
  <si>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</si>
  <si>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</si>
  <si>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</si>
  <si>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</si>
  <si>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</si>
  <si>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</si>
  <si>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</si>
  <si>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</si>
  <si>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</si>
  <si>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</si>
  <si>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</si>
  <si>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</si>
  <si>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</si>
  <si>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</si>
  <si>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</si>
  <si>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</si>
  <si>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</si>
  <si>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</si>
  <si>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</si>
  <si>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</si>
  <si>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</si>
  <si>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</si>
  <si>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</si>
  <si>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</si>
  <si>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</si>
  <si>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</si>
  <si>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</si>
  <si>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</si>
  <si>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</si>
  <si>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</si>
  <si>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</si>
  <si>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</si>
  <si>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</si>
  <si>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</si>
  <si>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</si>
  <si>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</si>
  <si>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</si>
  <si>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</si>
  <si>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</si>
  <si>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</si>
  <si>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</si>
  <si>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</si>
  <si>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</si>
  <si>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</si>
  <si>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</si>
  <si>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</si>
  <si>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</si>
  <si>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</si>
  <si>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</si>
  <si>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</si>
  <si>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</si>
  <si>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</si>
  <si>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</si>
  <si>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</si>
  <si>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</si>
  <si>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</si>
  <si>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</si>
  <si>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</si>
  <si>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</si>
  <si>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</si>
  <si>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</si>
  <si>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</si>
  <si>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</si>
  <si>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</si>
  <si>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</si>
  <si>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</si>
  <si>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</si>
  <si>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</si>
  <si>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</si>
  <si>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</si>
  <si>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</si>
  <si>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</si>
  <si>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</si>
  <si>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</si>
  <si>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</si>
  <si>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</si>
  <si>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</si>
  <si>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</si>
  <si>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</si>
  <si>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</si>
  <si>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</si>
  <si>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</si>
  <si>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</si>
  <si>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</si>
  <si>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</si>
  <si>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</si>
  <si>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</si>
  <si>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</si>
  <si>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</si>
  <si>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</si>
  <si>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</si>
  <si>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</si>
  <si>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</si>
  <si>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</si>
  <si>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</si>
  <si>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</si>
  <si>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</si>
  <si>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</si>
  <si>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</si>
  <si>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</si>
  <si>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</si>
  <si>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</si>
  <si>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</si>
  <si>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</si>
  <si>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</si>
  <si>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</si>
  <si>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</si>
  <si>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</si>
  <si>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</si>
  <si>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</si>
  <si>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</si>
  <si>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</si>
  <si>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</si>
  <si>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</si>
  <si>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</si>
  <si>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</si>
  <si>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</si>
  <si>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</si>
  <si>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</si>
  <si>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</si>
  <si>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</si>
  <si>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</si>
  <si>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</si>
  <si>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</si>
  <si>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</si>
  <si>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</si>
  <si>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</si>
  <si>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</si>
  <si>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</si>
  <si>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</si>
  <si>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</si>
  <si>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</si>
  <si>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</si>
  <si>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</si>
  <si>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</si>
  <si>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</si>
  <si>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</si>
  <si>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</si>
  <si>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</si>
  <si>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</si>
  <si>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</si>
  <si>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</si>
  <si>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</si>
  <si>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</si>
  <si>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</si>
  <si>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</si>
  <si>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</si>
  <si>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</si>
  <si>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</si>
  <si>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</si>
  <si>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</si>
  <si>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</si>
  <si>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</si>
  <si>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</si>
  <si>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</si>
  <si>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</si>
  <si>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</si>
  <si>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</si>
  <si>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</si>
  <si>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</si>
  <si>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</si>
  <si>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</si>
  <si>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</si>
  <si>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</si>
  <si>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</si>
  <si>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</si>
  <si>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</si>
  <si>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</si>
  <si>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</si>
  <si>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</si>
  <si>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</si>
  <si>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</si>
  <si>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</si>
  <si>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</si>
  <si>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</si>
  <si>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</si>
  <si>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</si>
  <si>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</si>
  <si>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</si>
  <si>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</si>
  <si>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</si>
  <si>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</si>
  <si>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</si>
  <si>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</si>
  <si>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</si>
  <si>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</si>
  <si>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</si>
  <si>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</si>
  <si>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</si>
  <si>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</si>
  <si>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</si>
  <si>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</si>
  <si>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</si>
  <si>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</si>
  <si>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</si>
  <si>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</si>
  <si>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</si>
  <si>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</si>
  <si>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</si>
  <si>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</si>
  <si>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</si>
  <si>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</si>
  <si>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</si>
  <si>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</si>
  <si>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</si>
  <si>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</si>
  <si>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</si>
  <si>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</si>
  <si>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</si>
  <si>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</si>
  <si>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</si>
  <si>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</si>
  <si>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</si>
  <si>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</si>
  <si>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</si>
  <si>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</si>
  <si>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</si>
  <si>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</si>
  <si>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</si>
  <si>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</si>
  <si>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</si>
  <si>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</si>
  <si>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</si>
  <si>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</si>
  <si>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</si>
  <si>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</si>
  <si>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</si>
  <si>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</si>
  <si>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</si>
  <si>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</si>
  <si>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</si>
  <si>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</si>
  <si>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</si>
  <si>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</si>
  <si>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</si>
  <si>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</si>
  <si>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</si>
  <si>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</si>
  <si>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</si>
  <si>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</si>
  <si>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</si>
  <si>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</si>
  <si>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</si>
  <si>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</si>
  <si>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</si>
  <si>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</si>
  <si>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</si>
  <si>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</si>
  <si>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</si>
  <si>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</si>
  <si>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</si>
  <si>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</si>
  <si>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</si>
  <si>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</si>
  <si>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</si>
  <si>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</si>
  <si>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</si>
  <si>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</si>
  <si>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</si>
  <si>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</si>
  <si>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</si>
  <si>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</si>
  <si>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</si>
  <si>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</si>
  <si>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</si>
  <si>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</si>
  <si>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</si>
  <si>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</si>
  <si>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</si>
  <si>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</si>
  <si>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</si>
  <si>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</si>
  <si>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</si>
  <si>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</si>
  <si>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</si>
  <si>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</si>
  <si>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</si>
  <si>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</si>
  <si>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</si>
  <si>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</si>
  <si>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</si>
  <si>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</si>
  <si>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</si>
  <si>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</si>
  <si>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</si>
  <si>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</si>
  <si>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</si>
  <si>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</si>
  <si>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</si>
  <si>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</si>
  <si>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</si>
  <si>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</si>
  <si>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</si>
  <si>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</si>
  <si>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</si>
  <si>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</si>
  <si>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</si>
  <si>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</si>
  <si>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</si>
  <si>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</si>
  <si>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</si>
  <si>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</si>
  <si>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</si>
  <si>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</si>
  <si>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</si>
  <si>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</si>
  <si>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</si>
  <si>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</si>
  <si>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</si>
  <si>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</si>
  <si>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</si>
  <si>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</si>
  <si>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</si>
  <si>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</si>
  <si>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</si>
  <si>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</si>
  <si>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</si>
  <si>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</si>
  <si>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</si>
  <si>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</si>
  <si>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</si>
  <si>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</si>
  <si>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</si>
  <si>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</si>
  <si>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</si>
  <si>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</si>
  <si>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</si>
  <si>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</si>
  <si>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</si>
  <si>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</si>
  <si>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</si>
  <si>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</si>
  <si>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</si>
  <si>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</si>
  <si>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</si>
  <si>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</si>
  <si>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</si>
  <si>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</si>
  <si>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</si>
  <si>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</si>
  <si>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</si>
  <si>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</si>
  <si>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</si>
  <si>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</si>
  <si>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</si>
  <si>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</si>
  <si>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</si>
  <si>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</si>
  <si>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</si>
  <si>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</si>
  <si>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</si>
  <si>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</si>
  <si>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</si>
  <si>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</si>
  <si>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</si>
  <si>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</si>
  <si>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</si>
  <si>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</si>
  <si>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</si>
  <si>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</si>
  <si>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</si>
  <si>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</si>
  <si>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</si>
  <si>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</si>
  <si>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</si>
  <si>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</si>
  <si>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</si>
  <si>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</si>
  <si>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</si>
  <si>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</si>
  <si>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</si>
  <si>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</si>
  <si>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</si>
  <si>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</si>
  <si>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</si>
  <si>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</si>
  <si>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</si>
  <si>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</si>
  <si>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</si>
  <si>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</si>
  <si>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</si>
  <si>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</si>
  <si>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</si>
  <si>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</si>
  <si>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</si>
  <si>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</si>
  <si>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</si>
  <si>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</si>
  <si>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</si>
  <si>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</si>
  <si>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</si>
  <si>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</si>
  <si>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</si>
  <si>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</si>
  <si>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</si>
  <si>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</si>
  <si>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</si>
  <si>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</si>
  <si>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</si>
  <si>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</si>
  <si>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</si>
  <si>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</si>
  <si>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</si>
  <si>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</si>
  <si>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</si>
  <si>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</si>
  <si>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</si>
  <si>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</si>
  <si>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</si>
  <si>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</si>
  <si>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</si>
  <si>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</si>
  <si>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</si>
  <si>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</si>
  <si>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</si>
  <si>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</si>
  <si>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</si>
  <si>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</si>
  <si>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</si>
  <si>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</si>
  <si>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</si>
  <si>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</si>
  <si>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</si>
  <si>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</si>
  <si>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</si>
  <si>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</si>
  <si>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</si>
  <si>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</si>
  <si>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</si>
  <si>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</si>
  <si>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</si>
  <si>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</si>
  <si>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</si>
  <si>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</si>
  <si>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</si>
  <si>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</si>
  <si>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</si>
  <si>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</si>
  <si>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</si>
  <si>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</si>
  <si>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</si>
  <si>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</si>
  <si>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</si>
  <si>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</si>
  <si>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</si>
  <si>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</si>
  <si>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</si>
  <si>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</si>
  <si>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</si>
  <si>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</si>
  <si>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</si>
  <si>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</si>
  <si>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</si>
  <si>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</si>
  <si>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</si>
  <si>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</si>
  <si>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</si>
  <si>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</si>
  <si>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</si>
  <si>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</si>
  <si>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</si>
  <si>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</si>
  <si>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</si>
  <si>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</si>
  <si>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</si>
  <si>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</si>
  <si>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</si>
  <si>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</si>
  <si>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</si>
  <si>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</si>
  <si>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</si>
  <si>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</si>
  <si>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</si>
  <si>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</si>
  <si>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</si>
  <si>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</si>
  <si>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</si>
  <si>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</si>
  <si>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</si>
  <si>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</si>
  <si>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</si>
  <si>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</si>
  <si>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</si>
  <si>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</si>
  <si>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</si>
  <si>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</si>
  <si>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</si>
  <si>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</si>
  <si>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</si>
  <si>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</si>
  <si>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</si>
  <si>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</si>
  <si>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</si>
  <si>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</si>
  <si>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</si>
  <si>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</si>
  <si>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</si>
  <si>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</si>
  <si>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</si>
  <si>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</si>
  <si>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</si>
  <si>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</si>
  <si>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</si>
  <si>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</si>
  <si>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</si>
  <si>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</si>
  <si>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</si>
  <si>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</si>
  <si>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</si>
  <si>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</si>
  <si>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</si>
  <si>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</si>
  <si>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</si>
  <si>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</si>
  <si>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</si>
  <si>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</si>
  <si>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</si>
  <si>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</si>
  <si>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</si>
  <si>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</si>
  <si>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</si>
  <si>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</si>
  <si>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</si>
  <si>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</si>
  <si>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</si>
  <si>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</si>
  <si>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</si>
  <si>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</si>
  <si>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</si>
  <si>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</si>
  <si>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</si>
  <si>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</si>
  <si>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</si>
  <si>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</si>
  <si>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</si>
  <si>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</si>
  <si>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</si>
  <si>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</si>
  <si>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</si>
  <si>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</si>
  <si>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</si>
  <si>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</si>
  <si>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</si>
  <si>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</si>
  <si>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</si>
  <si>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</si>
  <si>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</si>
  <si>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</si>
  <si>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</si>
  <si>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</si>
  <si>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</si>
  <si>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</si>
  <si>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</si>
  <si>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</si>
  <si>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</si>
  <si>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</si>
  <si>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</si>
  <si>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</si>
  <si>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</si>
  <si>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</si>
  <si>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</si>
  <si>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</si>
  <si>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</si>
  <si>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</si>
  <si>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</si>
  <si>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</si>
  <si>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</si>
  <si>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</si>
  <si>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</si>
  <si>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</si>
  <si>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</si>
  <si>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</si>
  <si>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</si>
  <si>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</si>
  <si>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</si>
  <si>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</si>
  <si>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</si>
  <si>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</si>
  <si>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</si>
  <si>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</si>
  <si>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</si>
  <si>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</si>
  <si>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</si>
  <si>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</si>
  <si>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</si>
  <si>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</si>
  <si>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</si>
  <si>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</si>
  <si>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</si>
  <si>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</si>
  <si>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</si>
  <si>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</si>
  <si>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</si>
  <si>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</si>
  <si>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</si>
  <si>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</si>
  <si>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</si>
  <si>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</si>
  <si>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</si>
  <si>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</si>
  <si>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</si>
  <si>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</si>
  <si>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</si>
  <si>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</si>
  <si>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</si>
  <si>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</si>
  <si>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</si>
  <si>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</si>
  <si>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</si>
  <si>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</si>
  <si>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</si>
  <si>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</si>
  <si>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</si>
  <si>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</si>
  <si>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</si>
  <si>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</si>
  <si>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</si>
  <si>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</si>
  <si>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</si>
  <si>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</si>
  <si>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</si>
  <si>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</si>
  <si>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</si>
  <si>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</si>
  <si>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</si>
  <si>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</si>
  <si>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</si>
  <si>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</si>
  <si>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</si>
  <si>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</si>
  <si>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</si>
  <si>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</si>
  <si>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</si>
  <si>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</si>
  <si>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</si>
  <si>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</si>
  <si>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</si>
  <si>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</si>
  <si>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</si>
  <si>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</si>
  <si>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</si>
  <si>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</si>
  <si>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</si>
  <si>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</si>
  <si>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</si>
  <si>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</si>
  <si>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</si>
  <si>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</si>
  <si>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</si>
  <si>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</si>
  <si>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</si>
  <si>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</si>
  <si>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</si>
  <si>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</si>
  <si>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</si>
  <si>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</si>
  <si>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</si>
  <si>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</si>
  <si>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</si>
  <si>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</si>
  <si>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</si>
  <si>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</si>
  <si>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</si>
  <si>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</si>
  <si>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</si>
  <si>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</si>
  <si>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</si>
  <si>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</si>
  <si>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</si>
  <si>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</si>
  <si>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</si>
  <si>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</si>
  <si>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</si>
  <si>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</si>
  <si>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</si>
  <si>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</si>
  <si>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</si>
  <si>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</si>
  <si>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</si>
  <si>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</si>
  <si>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</si>
  <si>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</si>
  <si>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</si>
  <si>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</si>
  <si>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</si>
  <si>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</si>
  <si>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</si>
  <si>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</si>
  <si>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</si>
  <si>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</si>
  <si>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</si>
  <si>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</si>
  <si>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</si>
  <si>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</si>
  <si>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</si>
  <si>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</si>
  <si>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</si>
  <si>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</si>
  <si>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</si>
  <si>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</si>
  <si>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</si>
  <si>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</si>
  <si>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</si>
  <si>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</si>
  <si>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</si>
  <si>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</si>
  <si>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</si>
  <si>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</si>
  <si>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</si>
  <si>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</si>
  <si>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</si>
  <si>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</si>
  <si>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</si>
  <si>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</si>
  <si>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</si>
  <si>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</si>
  <si>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</si>
  <si>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</si>
  <si>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</si>
  <si>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</si>
  <si>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</si>
  <si>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</si>
  <si>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</si>
  <si>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</si>
  <si>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</si>
  <si>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</si>
  <si>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</si>
  <si>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</si>
  <si>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</si>
  <si>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</si>
  <si>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</si>
  <si>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</si>
  <si>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</si>
  <si>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</si>
  <si>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</si>
  <si>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</si>
  <si>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</si>
  <si>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</si>
  <si>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</si>
  <si>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</si>
  <si>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</si>
  <si>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</si>
  <si>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</si>
  <si>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</si>
  <si>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</si>
  <si>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</si>
  <si>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</si>
  <si>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</si>
  <si>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</si>
  <si>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</si>
  <si>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</si>
  <si>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</si>
  <si>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</si>
  <si>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</si>
  <si>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</si>
  <si>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</si>
  <si>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</si>
  <si>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</si>
  <si>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</si>
  <si>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</si>
  <si>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</si>
  <si>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</si>
  <si>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</si>
  <si>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</si>
  <si>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</si>
  <si>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</si>
  <si>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</si>
  <si>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</si>
  <si>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</si>
  <si>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</si>
  <si>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</si>
  <si>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</si>
  <si>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</si>
  <si>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</si>
  <si>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</si>
  <si>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</si>
  <si>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</si>
  <si>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</si>
  <si>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</si>
  <si>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</si>
  <si>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</si>
  <si>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</si>
  <si>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</si>
  <si>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</si>
  <si>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</si>
  <si>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</si>
  <si>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</si>
  <si>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</si>
  <si>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</si>
  <si>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</si>
  <si>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</si>
  <si>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</si>
  <si>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</si>
  <si>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</si>
  <si>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</si>
  <si>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</si>
  <si>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</si>
  <si>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</si>
  <si>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</si>
  <si>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</si>
  <si>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</si>
  <si>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</si>
  <si>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</si>
  <si>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</si>
  <si>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</si>
  <si>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</si>
  <si>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</si>
  <si>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</si>
  <si>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</si>
  <si>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</si>
  <si>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</si>
  <si>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</si>
  <si>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</si>
  <si>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</si>
  <si>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</si>
  <si>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</si>
  <si>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</si>
  <si>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</si>
  <si>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</si>
  <si>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</si>
  <si>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</si>
  <si>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</si>
  <si>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</si>
  <si>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</si>
  <si>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</si>
  <si>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</si>
  <si>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</si>
  <si>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</si>
  <si>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</si>
  <si>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</si>
  <si>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</si>
  <si>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</si>
  <si>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</si>
  <si>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</si>
  <si>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</si>
  <si>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</si>
  <si>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</si>
  <si>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</si>
  <si>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</si>
  <si>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</si>
  <si>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</si>
  <si>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</si>
  <si>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</si>
  <si>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</si>
  <si>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</si>
  <si>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</si>
  <si>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</si>
  <si>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</si>
  <si>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</si>
  <si>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</si>
  <si>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</si>
  <si>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</si>
  <si>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</si>
  <si>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</si>
  <si>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</si>
  <si>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</si>
  <si>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</si>
  <si>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</si>
  <si>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</si>
  <si>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</si>
  <si>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</si>
  <si>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</si>
  <si>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</si>
  <si>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</si>
  <si>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</si>
  <si>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</si>
  <si>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</si>
  <si>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</si>
  <si>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</si>
  <si>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</si>
  <si>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</si>
  <si>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</si>
  <si>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</si>
  <si>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</si>
  <si>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</si>
  <si>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</si>
  <si>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</si>
  <si>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</si>
  <si>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</si>
  <si>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</si>
  <si>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</si>
  <si>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</si>
  <si>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</si>
  <si>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</si>
  <si>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</si>
  <si>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</si>
  <si>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</si>
  <si>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</si>
  <si>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</si>
  <si>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</si>
  <si>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</si>
  <si>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</si>
  <si>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</si>
  <si>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</si>
  <si>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</si>
  <si>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</si>
  <si>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</si>
  <si>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</si>
  <si>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</si>
  <si>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</si>
  <si>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</si>
  <si>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</si>
  <si>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</si>
  <si>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</si>
  <si>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</si>
  <si>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</si>
  <si>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</si>
  <si>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</si>
  <si>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</si>
  <si>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</si>
  <si>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</si>
  <si>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</si>
  <si>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</si>
  <si>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</si>
  <si>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</si>
  <si>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</si>
  <si>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</si>
  <si>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</si>
  <si>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</si>
  <si>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</si>
  <si>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</si>
  <si>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</si>
  <si>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</si>
  <si>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</si>
  <si>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</si>
  <si>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</si>
  <si>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</si>
  <si>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</si>
  <si>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</si>
  <si>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</si>
  <si>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</si>
  <si>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</si>
  <si>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</si>
  <si>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</si>
  <si>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</si>
  <si>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</si>
  <si>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</si>
  <si>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</si>
  <si>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</si>
  <si>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</si>
  <si>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</si>
  <si>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</si>
  <si>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</si>
  <si>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</si>
  <si>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</si>
  <si>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</si>
  <si>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</si>
  <si>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</si>
  <si>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</si>
  <si>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</si>
  <si>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</si>
  <si>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</si>
  <si>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</si>
  <si>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</si>
  <si>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</si>
  <si>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</si>
  <si>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</si>
  <si>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</si>
  <si>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</si>
  <si>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</si>
  <si>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</si>
  <si>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</si>
  <si>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</si>
  <si>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</si>
  <si>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</si>
  <si>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</si>
  <si>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</si>
  <si>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</si>
  <si>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</si>
  <si>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</si>
  <si>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</si>
  <si>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</si>
  <si>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</si>
  <si>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</si>
  <si>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</si>
  <si>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</si>
  <si>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</si>
  <si>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</si>
  <si>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</si>
  <si>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</si>
  <si>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</si>
  <si>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</si>
  <si>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</si>
  <si>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</si>
  <si>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</si>
  <si>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</si>
  <si>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</si>
  <si>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</si>
  <si>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</si>
  <si>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</si>
  <si>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</si>
  <si>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</si>
  <si>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</si>
  <si>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</si>
  <si>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</si>
  <si>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</si>
  <si>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</si>
  <si>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</si>
  <si>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</si>
  <si>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</si>
  <si>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</si>
  <si>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</si>
  <si>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</si>
  <si>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</si>
  <si>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</si>
  <si>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</si>
  <si>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</si>
  <si>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</si>
  <si>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</si>
  <si>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</si>
  <si>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</si>
  <si>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</si>
  <si>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</si>
  <si>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</si>
  <si>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</si>
  <si>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</si>
  <si>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</si>
  <si>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</si>
  <si>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</si>
  <si>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</si>
  <si>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</si>
  <si>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</si>
  <si>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</si>
  <si>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</si>
  <si>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</si>
  <si>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</si>
  <si>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</si>
  <si>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</si>
  <si>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</si>
  <si>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</si>
  <si>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</si>
  <si>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</si>
  <si>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</si>
  <si>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</si>
  <si>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</si>
  <si>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</si>
  <si>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</si>
  <si>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</si>
  <si>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</si>
  <si>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</si>
  <si>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</si>
  <si>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</si>
  <si>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</si>
  <si>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</si>
  <si>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</si>
  <si>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</si>
  <si>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</si>
  <si>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</si>
  <si>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</si>
  <si>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</si>
  <si>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</si>
  <si>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</si>
  <si>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</si>
  <si>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</si>
  <si>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</si>
  <si>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</si>
  <si>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</si>
  <si>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</si>
  <si>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</si>
  <si>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</si>
  <si>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</si>
  <si>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</si>
  <si>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</si>
  <si>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</si>
  <si>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</si>
  <si>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</si>
  <si>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</si>
  <si>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</si>
  <si>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</si>
  <si>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</si>
  <si>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</si>
  <si>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</si>
  <si>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</si>
  <si>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</si>
  <si>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</si>
  <si>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</si>
  <si>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</si>
  <si>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</si>
  <si>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</si>
  <si>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</si>
  <si>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</si>
  <si>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</si>
  <si>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</si>
  <si>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</si>
  <si>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</si>
  <si>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</si>
  <si>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</si>
  <si>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</si>
  <si>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</si>
  <si>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</si>
  <si>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</si>
  <si>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</si>
  <si>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</si>
  <si>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</si>
  <si>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</si>
  <si>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</si>
  <si>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</si>
  <si>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</si>
  <si>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</si>
  <si>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</si>
  <si>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</si>
  <si>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</si>
  <si>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</si>
  <si>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</si>
  <si>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</si>
  <si>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</si>
  <si>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</si>
  <si>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</si>
  <si>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</si>
  <si>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</si>
  <si>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</si>
  <si>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</si>
  <si>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</si>
  <si>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</si>
  <si>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</si>
  <si>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</si>
  <si>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</si>
  <si>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</si>
  <si>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</si>
  <si>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</si>
  <si>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</si>
  <si>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</si>
  <si>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</si>
  <si>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</si>
  <si>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</si>
  <si>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</si>
  <si>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</si>
  <si>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</si>
  <si>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</si>
  <si>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</si>
  <si>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</si>
  <si>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</si>
  <si>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</si>
  <si>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</si>
  <si>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</si>
  <si>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</si>
  <si>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</si>
  <si>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</si>
  <si>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</si>
  <si>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</si>
  <si>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</si>
  <si>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</si>
  <si>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</si>
  <si>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</si>
  <si>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</si>
  <si>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</si>
  <si>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</si>
  <si>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</si>
  <si>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</si>
  <si>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</si>
  <si>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</si>
  <si>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</si>
  <si>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</si>
  <si>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</si>
  <si>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</si>
  <si>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</si>
  <si>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</si>
  <si>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</si>
  <si>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</si>
  <si>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</si>
  <si>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</si>
  <si>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</si>
  <si>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</si>
  <si>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</si>
  <si>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</si>
  <si>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</si>
  <si>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</si>
  <si>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</si>
  <si>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</si>
  <si>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</si>
  <si>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</si>
  <si>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</si>
  <si>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</si>
  <si>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</si>
  <si>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</si>
  <si>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</si>
  <si>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</si>
  <si>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</si>
  <si>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</si>
  <si>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</si>
  <si>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</si>
  <si>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</si>
  <si>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</si>
  <si>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</si>
  <si>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</si>
  <si>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</si>
  <si>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</si>
  <si>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</si>
  <si>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</si>
  <si>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</si>
  <si>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</si>
  <si>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</si>
  <si>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</si>
  <si>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</si>
  <si>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</si>
  <si>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</si>
  <si>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</si>
  <si>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</si>
  <si>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</si>
  <si>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</si>
  <si>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</si>
  <si>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</si>
  <si>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</si>
  <si>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</si>
  <si>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</si>
  <si>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</si>
  <si>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</si>
  <si>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</si>
  <si>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</si>
  <si>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</si>
  <si>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</si>
  <si>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</si>
  <si>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</si>
  <si>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</si>
  <si>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</si>
  <si>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</si>
  <si>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</si>
  <si>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</si>
  <si>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</si>
  <si>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</si>
  <si>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</si>
  <si>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</si>
  <si>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</si>
  <si>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</si>
  <si>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</si>
  <si>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</si>
  <si>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</si>
  <si>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</si>
  <si>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</si>
  <si>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</si>
  <si>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</si>
  <si>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</si>
  <si>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</si>
  <si>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</si>
  <si>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</si>
  <si>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</si>
  <si>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</si>
  <si>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</si>
  <si>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</si>
  <si>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</si>
  <si>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</si>
  <si>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</si>
  <si>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</si>
  <si>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</si>
  <si>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</si>
  <si>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</si>
  <si>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</si>
  <si>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</si>
  <si>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</si>
  <si>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</si>
  <si>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</si>
  <si>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</si>
  <si>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</si>
  <si>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</si>
  <si>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</si>
  <si>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</si>
  <si>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</si>
  <si>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</si>
  <si>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</si>
  <si>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</si>
  <si>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</si>
  <si>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</si>
  <si>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</si>
  <si>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</si>
  <si>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</si>
  <si>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</si>
  <si>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</si>
  <si>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</si>
  <si>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</si>
  <si>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</si>
  <si>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</si>
  <si>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</si>
  <si>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</si>
  <si>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</si>
  <si>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</si>
  <si>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</si>
  <si>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</si>
  <si>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</si>
  <si>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</si>
  <si>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</si>
  <si>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</si>
  <si>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</si>
  <si>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</si>
  <si>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</si>
  <si>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</si>
  <si>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</si>
  <si>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</si>
  <si>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</si>
  <si>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</si>
  <si>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</si>
  <si>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</si>
  <si>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</si>
  <si>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</si>
  <si>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</si>
  <si>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</si>
  <si>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</si>
  <si>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</si>
  <si>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</si>
  <si>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</si>
  <si>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</si>
  <si>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</si>
  <si>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</si>
  <si>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</si>
  <si>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</si>
  <si>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</si>
  <si>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</si>
  <si>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</si>
  <si>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</si>
  <si>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</si>
  <si>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</si>
  <si>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</si>
  <si>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</si>
  <si>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</si>
  <si>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</si>
  <si>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</si>
  <si>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</si>
  <si>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</si>
  <si>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</si>
  <si>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</si>
  <si>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</si>
  <si>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</si>
  <si>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</si>
  <si>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</si>
  <si>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</si>
  <si>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</si>
  <si>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</si>
  <si>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</si>
  <si>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</si>
  <si>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</si>
  <si>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</si>
  <si>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</si>
  <si>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</si>
  <si>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</si>
  <si>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</si>
  <si>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</si>
  <si>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</si>
  <si>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</si>
  <si>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</si>
  <si>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</si>
  <si>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</si>
  <si>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</si>
  <si>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</si>
  <si>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</si>
  <si>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</si>
  <si>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</si>
  <si>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</si>
  <si>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</si>
  <si>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</si>
  <si>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</si>
  <si>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</si>
  <si>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</si>
  <si>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</si>
  <si>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</si>
  <si>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</si>
  <si>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</si>
  <si>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</si>
  <si>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</si>
  <si>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</si>
  <si>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</si>
  <si>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</si>
  <si>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</si>
  <si>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</si>
  <si>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</si>
  <si>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</si>
  <si>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</si>
  <si>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</si>
  <si>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</si>
  <si>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</si>
  <si>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</si>
  <si>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</si>
  <si>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</si>
  <si>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</si>
  <si>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</si>
  <si>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</si>
  <si>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</si>
  <si>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</si>
  <si>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</si>
  <si>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</si>
  <si>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</si>
  <si>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</si>
  <si>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</si>
  <si>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</si>
  <si>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</si>
  <si>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</si>
  <si>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</si>
  <si>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</si>
  <si>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</si>
  <si>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</si>
  <si>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</si>
  <si>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</si>
  <si>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</si>
  <si>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</si>
  <si>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</si>
  <si>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</si>
  <si>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</si>
  <si>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</si>
  <si>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</si>
  <si>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</si>
  <si>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</si>
  <si>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</si>
  <si>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</si>
  <si>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</si>
  <si>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</si>
  <si>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</si>
  <si>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</si>
  <si>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</si>
  <si>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</si>
  <si>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</si>
  <si>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</si>
  <si>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</si>
  <si>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</si>
  <si>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</si>
  <si>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</si>
  <si>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</si>
  <si>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</si>
  <si>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</si>
  <si>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</si>
  <si>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</si>
  <si>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</si>
  <si>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</si>
  <si>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</si>
  <si>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</si>
  <si>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</si>
  <si>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</si>
  <si>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</si>
  <si>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</si>
  <si>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</si>
  <si>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</si>
  <si>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</si>
  <si>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</si>
  <si>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</si>
  <si>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</si>
  <si>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</si>
  <si>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</si>
  <si>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</si>
  <si>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</si>
  <si>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</si>
  <si>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</si>
  <si>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</si>
  <si>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</si>
  <si>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</si>
  <si>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</si>
  <si>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</si>
  <si>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</si>
  <si>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</si>
  <si>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</si>
  <si>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</si>
  <si>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</si>
  <si>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</si>
  <si>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</si>
  <si>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</si>
  <si>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</si>
  <si>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</si>
  <si>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</si>
  <si>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</si>
  <si>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</si>
  <si>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</si>
  <si>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</si>
  <si>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</si>
  <si>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</si>
  <si>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</si>
  <si>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</si>
  <si>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</si>
  <si>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</si>
  <si>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</si>
  <si>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</si>
  <si>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</si>
  <si>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</si>
  <si>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</si>
  <si>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</si>
  <si>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</si>
  <si>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</si>
  <si>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</si>
  <si>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</si>
  <si>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</si>
  <si>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</si>
  <si>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</si>
  <si>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</si>
  <si>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</si>
  <si>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</si>
  <si>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</si>
  <si>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</si>
  <si>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</si>
  <si>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</si>
  <si>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</si>
  <si>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</si>
  <si>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</si>
  <si>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</si>
  <si>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</si>
  <si>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</si>
  <si>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</si>
  <si>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</si>
  <si>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</si>
  <si>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</si>
  <si>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</si>
  <si>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</si>
  <si>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</si>
  <si>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</si>
  <si>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</si>
  <si>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</si>
  <si>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</si>
  <si>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</si>
  <si>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</si>
  <si>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</si>
  <si>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</si>
  <si>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</si>
  <si>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</si>
  <si>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</si>
  <si>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</si>
  <si>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</si>
  <si>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</si>
  <si>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</si>
  <si>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</si>
  <si>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</si>
  <si>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</si>
  <si>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</si>
  <si>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</si>
  <si>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</si>
  <si>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</si>
  <si>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</si>
  <si>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</si>
  <si>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</si>
  <si>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</si>
  <si>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</si>
  <si>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</si>
  <si>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</si>
  <si>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</si>
  <si>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</si>
  <si>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</si>
  <si>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</si>
  <si>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</si>
  <si>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</si>
  <si>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</si>
  <si>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</si>
  <si>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</si>
  <si>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</si>
  <si>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</si>
  <si>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</si>
  <si>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</si>
  <si>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</si>
  <si>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</si>
  <si>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</si>
  <si>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</si>
  <si>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</si>
  <si>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</si>
  <si>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</si>
  <si>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</si>
  <si>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</si>
  <si>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</si>
  <si>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</si>
  <si>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</si>
  <si>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</si>
  <si>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</si>
  <si>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</si>
  <si>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</si>
  <si>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</si>
  <si>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</si>
  <si>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</si>
  <si>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</si>
  <si>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</si>
  <si>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</si>
  <si>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</si>
  <si>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</si>
  <si>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</si>
  <si>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</si>
  <si>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</si>
  <si>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</si>
  <si>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</si>
  <si>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</si>
  <si>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</si>
  <si>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</si>
  <si>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</si>
  <si>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</si>
  <si>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</si>
  <si>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</si>
  <si>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</si>
  <si>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</si>
  <si>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</si>
  <si>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</si>
  <si>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</si>
  <si>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</si>
  <si>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</si>
  <si>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</si>
  <si>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</si>
  <si>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</si>
  <si>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</si>
  <si>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</si>
  <si>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</si>
  <si>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</si>
  <si>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</si>
  <si>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</si>
  <si>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</si>
  <si>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</si>
  <si>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</si>
  <si>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</si>
  <si>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</si>
  <si>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</si>
  <si>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</si>
  <si>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</si>
  <si>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</si>
  <si>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</si>
  <si>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</si>
  <si>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</si>
  <si>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</si>
  <si>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</si>
  <si>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</si>
  <si>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</si>
  <si>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</si>
  <si>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</si>
  <si>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</si>
  <si>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</si>
  <si>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</si>
  <si>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</si>
  <si>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</si>
  <si>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</si>
  <si>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</si>
  <si>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</si>
  <si>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</si>
  <si>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</si>
  <si>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</si>
  <si>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</si>
  <si>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</si>
  <si>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</si>
  <si>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</si>
  <si>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</si>
  <si>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</si>
  <si>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</si>
  <si>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</si>
  <si>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</si>
  <si>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</si>
  <si>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</si>
  <si>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</si>
  <si>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</si>
  <si>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</si>
  <si>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</si>
  <si>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</si>
  <si>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</si>
  <si>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</si>
  <si>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</si>
  <si>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</si>
  <si>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</si>
  <si>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</si>
  <si>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</si>
  <si>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</si>
  <si>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</si>
  <si>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</si>
  <si>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</si>
  <si>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</si>
  <si>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</si>
  <si>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</si>
  <si>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</si>
  <si>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</si>
  <si>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</si>
  <si>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</si>
  <si>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</si>
  <si>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</si>
  <si>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</si>
  <si>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</si>
  <si>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</si>
  <si>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</si>
  <si>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</si>
  <si>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</si>
  <si>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</si>
  <si>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</si>
  <si>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</si>
  <si>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</si>
  <si>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</si>
  <si>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</si>
  <si>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</si>
  <si>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</si>
  <si>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</si>
  <si>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</si>
  <si>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</si>
  <si>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</si>
  <si>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</si>
  <si>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</si>
  <si>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</si>
  <si>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</si>
  <si>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</si>
  <si>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</si>
  <si>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</si>
  <si>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</si>
  <si>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</si>
  <si>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</si>
  <si>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</si>
  <si>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</si>
  <si>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</si>
  <si>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</si>
  <si>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</si>
  <si>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</si>
  <si>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</si>
  <si>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</si>
  <si>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</si>
  <si>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</si>
  <si>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</si>
  <si>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</si>
  <si>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</si>
  <si>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</si>
  <si>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</si>
  <si>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</si>
  <si>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</si>
  <si>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</si>
  <si>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</si>
  <si>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</si>
  <si>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</si>
  <si>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</si>
  <si>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</si>
  <si>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</si>
  <si>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</si>
  <si>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</si>
  <si>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</si>
  <si>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</si>
  <si>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</si>
  <si>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</si>
  <si>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</si>
  <si>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</si>
  <si>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</si>
  <si>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</si>
  <si>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</si>
  <si>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</si>
  <si>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</si>
  <si>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</si>
  <si>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</si>
  <si>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</si>
  <si>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</si>
  <si>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</si>
  <si>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</si>
  <si>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</si>
  <si>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</si>
  <si>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</si>
  <si>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</si>
  <si>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</si>
  <si>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</si>
  <si>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</si>
  <si>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</si>
  <si>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</si>
  <si>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</si>
  <si>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</si>
  <si>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</si>
  <si>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</si>
  <si>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</si>
  <si>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</si>
  <si>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</si>
  <si>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</si>
  <si>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</si>
  <si>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</si>
  <si>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</si>
  <si>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</si>
  <si>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</si>
  <si>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</si>
  <si>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</si>
  <si>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</si>
  <si>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</si>
  <si>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</si>
  <si>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</si>
  <si>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</si>
  <si>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</si>
  <si>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</si>
  <si>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</si>
  <si>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</si>
  <si>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</si>
  <si>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</si>
  <si>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</si>
  <si>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</si>
  <si>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</si>
  <si>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</si>
  <si>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</si>
  <si>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</si>
  <si>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</si>
  <si>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</si>
  <si>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</si>
  <si>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</si>
  <si>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</si>
  <si>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</si>
  <si>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</si>
  <si>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</si>
  <si>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</si>
  <si>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</si>
  <si>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</si>
  <si>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</si>
  <si>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</si>
  <si>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</si>
  <si>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</si>
  <si>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</si>
  <si>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</si>
  <si>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</si>
  <si>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</si>
  <si>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</si>
  <si>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</si>
  <si>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</si>
  <si>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</si>
  <si>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</si>
  <si>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</si>
  <si>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</si>
  <si>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</si>
  <si>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</si>
  <si>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</si>
  <si>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</si>
  <si>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</si>
  <si>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</si>
  <si>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</si>
  <si>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</si>
  <si>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</si>
  <si>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</si>
  <si>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</si>
  <si>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</si>
  <si>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</si>
  <si>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</si>
  <si>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</si>
  <si>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</si>
  <si>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</si>
  <si>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</si>
  <si>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</si>
  <si>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</si>
  <si>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</si>
  <si>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</si>
  <si>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</si>
  <si>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</si>
  <si>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</si>
  <si>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</si>
  <si>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</si>
  <si>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</si>
  <si>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</si>
  <si>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</si>
  <si>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</si>
  <si>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</si>
  <si>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</si>
  <si>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</si>
  <si>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</si>
  <si>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</si>
  <si>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</si>
  <si>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</si>
  <si>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</si>
  <si>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</si>
  <si>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</si>
  <si>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</si>
  <si>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</si>
  <si>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</si>
  <si>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</si>
  <si>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</si>
  <si>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</si>
  <si>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</si>
  <si>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</si>
  <si>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</si>
  <si>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</si>
  <si>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</si>
  <si>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</si>
  <si>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</si>
  <si>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</si>
  <si>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</si>
  <si>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</si>
  <si>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</si>
  <si>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</si>
  <si>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</si>
  <si>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</si>
  <si>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</si>
  <si>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</si>
  <si>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</si>
  <si>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</si>
  <si>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</si>
  <si>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</si>
  <si>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</si>
  <si>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</si>
  <si>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</si>
  <si>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</si>
  <si>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</si>
  <si>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</si>
  <si>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</si>
  <si>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</si>
  <si>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</si>
  <si>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</si>
  <si>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</si>
  <si>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</si>
  <si>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</si>
  <si>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</si>
  <si>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</si>
  <si>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</si>
  <si>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</si>
  <si>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</si>
  <si>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</si>
  <si>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</si>
  <si>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</si>
  <si>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</si>
  <si>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</si>
  <si>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</si>
  <si>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</si>
  <si>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</si>
  <si>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</si>
  <si>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</si>
  <si>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</si>
  <si>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</si>
  <si>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</si>
  <si>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</si>
  <si>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</si>
  <si>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</si>
  <si>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</si>
  <si>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</si>
  <si>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</si>
  <si>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</si>
  <si>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</si>
  <si>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</si>
  <si>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</si>
  <si>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</si>
  <si>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</si>
  <si>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</si>
  <si>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</si>
  <si>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</si>
  <si>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</si>
  <si>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</si>
  <si>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</si>
  <si>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</si>
  <si>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</si>
  <si>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</si>
  <si>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</si>
  <si>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</si>
  <si>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</si>
  <si>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</si>
  <si>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</si>
  <si>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</si>
  <si>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</si>
  <si>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</si>
  <si>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</si>
  <si>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</si>
  <si>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</si>
  <si>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</si>
  <si>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</si>
  <si>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</si>
  <si>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</si>
  <si>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</si>
  <si>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</si>
  <si>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</si>
  <si>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</si>
  <si>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</si>
  <si>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</si>
  <si>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</si>
  <si>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</si>
  <si>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</si>
  <si>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</si>
  <si>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</si>
  <si>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</si>
  <si>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</si>
  <si>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</si>
  <si>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</si>
  <si>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</si>
  <si>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</si>
  <si>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</si>
  <si>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</si>
  <si>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</si>
  <si>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</si>
  <si>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</si>
  <si>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</si>
  <si>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</si>
  <si>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</si>
  <si>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</si>
  <si>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</si>
  <si>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</si>
  <si>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</si>
  <si>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</si>
  <si>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</si>
  <si>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</si>
  <si>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</si>
  <si>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</si>
  <si>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</si>
  <si>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</si>
  <si>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</si>
  <si>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</si>
  <si>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</si>
  <si>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</si>
  <si>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</si>
  <si>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</si>
  <si>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</si>
  <si>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</si>
  <si>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</si>
  <si>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</si>
  <si>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</si>
  <si>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</si>
  <si>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</si>
  <si>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</si>
  <si>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</si>
  <si>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</si>
  <si>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</si>
  <si>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</si>
  <si>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</si>
  <si>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</si>
  <si>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</si>
  <si>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</si>
  <si>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</si>
  <si>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</si>
  <si>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</si>
  <si>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</si>
  <si>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</si>
  <si>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</si>
  <si>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</si>
  <si>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</si>
  <si>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</si>
  <si>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</si>
  <si>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</si>
  <si>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</si>
  <si>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</si>
  <si>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</si>
  <si>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</si>
  <si>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</si>
  <si>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</si>
  <si>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</si>
  <si>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</si>
  <si>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</si>
  <si>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</si>
  <si>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</si>
  <si>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</si>
  <si>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</si>
  <si>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</si>
  <si>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</si>
  <si>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</si>
  <si>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</si>
  <si>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</si>
  <si>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</si>
  <si>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</si>
  <si>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</si>
  <si>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</si>
  <si>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</si>
  <si>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</si>
  <si>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</si>
  <si>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</si>
  <si>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</si>
  <si>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</si>
  <si>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</si>
  <si>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</si>
  <si>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</si>
  <si>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</si>
  <si>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</si>
  <si>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</si>
  <si>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</si>
  <si>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</si>
  <si>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</si>
  <si>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</si>
  <si>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</si>
  <si>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</si>
  <si>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</si>
  <si>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</si>
  <si>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</si>
  <si>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</si>
  <si>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</si>
  <si>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</si>
  <si>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</si>
  <si>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</si>
  <si>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</si>
  <si>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</si>
  <si>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</si>
  <si>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</si>
  <si>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</si>
  <si>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</si>
  <si>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</si>
  <si>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</si>
  <si>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</si>
  <si>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</si>
  <si>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</si>
  <si>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</si>
  <si>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</si>
  <si>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</si>
  <si>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</si>
  <si>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</si>
  <si>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</si>
  <si>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</si>
  <si>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</si>
  <si>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</si>
  <si>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</si>
  <si>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</si>
  <si>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</si>
  <si>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</si>
  <si>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</si>
  <si>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</si>
  <si>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</si>
  <si>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</si>
  <si>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</si>
  <si>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</si>
  <si>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</si>
  <si>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</si>
  <si>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</si>
  <si>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</si>
  <si>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</si>
  <si>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</si>
  <si>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</si>
  <si>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</si>
  <si>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</si>
  <si>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</si>
  <si>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</si>
  <si>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</si>
  <si>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</si>
  <si>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</si>
  <si>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</si>
  <si>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</si>
  <si>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</si>
  <si>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</si>
  <si>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</si>
  <si>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</si>
  <si>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</si>
  <si>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</si>
  <si>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</si>
  <si>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</si>
  <si>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</si>
  <si>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</si>
  <si>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</si>
  <si>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</si>
  <si>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</si>
  <si>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</si>
  <si>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</si>
  <si>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</si>
  <si>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</si>
  <si>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</si>
  <si>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</si>
  <si>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</si>
  <si>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</si>
  <si>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</si>
  <si>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</si>
  <si>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</si>
  <si>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</si>
  <si>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</si>
  <si>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</si>
  <si>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</si>
  <si>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</si>
  <si>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</si>
  <si>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</si>
  <si>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</si>
  <si>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</si>
  <si>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</si>
  <si>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</si>
  <si>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</si>
  <si>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</si>
  <si>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</si>
  <si>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</si>
  <si>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</si>
  <si>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</si>
  <si>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</si>
  <si>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</si>
  <si>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</si>
  <si>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</si>
  <si>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</si>
  <si>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</si>
  <si>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</si>
  <si>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</si>
  <si>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</si>
  <si>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</si>
  <si>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</si>
  <si>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</si>
  <si>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</si>
  <si>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</si>
  <si>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</si>
  <si>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</si>
  <si>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</si>
  <si>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</si>
  <si>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</si>
  <si>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</si>
  <si>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</si>
  <si>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</si>
  <si>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</si>
  <si>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</si>
  <si>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</si>
  <si>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</si>
  <si>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</si>
  <si>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</si>
  <si>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</si>
  <si>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</si>
  <si>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</si>
  <si>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</si>
  <si>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</si>
  <si>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</si>
  <si>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</si>
  <si>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</si>
  <si>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</si>
  <si>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</si>
  <si>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</si>
  <si>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</si>
  <si>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</si>
  <si>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</si>
  <si>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</si>
  <si>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</si>
  <si>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</si>
  <si>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</si>
  <si>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</si>
  <si>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</si>
  <si>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</si>
  <si>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</si>
  <si>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</si>
  <si>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</si>
  <si>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</si>
  <si>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</si>
  <si>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</si>
  <si>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</si>
  <si>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</si>
  <si>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</si>
  <si>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</si>
  <si>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</si>
  <si>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</si>
  <si>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</si>
  <si>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</si>
  <si>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</si>
  <si>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</si>
  <si>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</si>
  <si>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</si>
  <si>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</si>
  <si>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</si>
  <si>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</si>
  <si>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</si>
  <si>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</si>
  <si>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</si>
  <si>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</si>
  <si>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</si>
  <si>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</si>
  <si>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</si>
  <si>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</si>
  <si>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</si>
  <si>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</si>
  <si>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</si>
  <si>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</si>
  <si>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</si>
  <si>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</si>
  <si>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</si>
  <si>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</si>
  <si>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</si>
  <si>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</si>
  <si>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</si>
  <si>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</si>
  <si>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</si>
  <si>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</si>
  <si>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</si>
  <si>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</si>
  <si>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</si>
  <si>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</si>
  <si>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</si>
  <si>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</si>
  <si>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</si>
  <si>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</si>
  <si>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</si>
  <si>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</si>
  <si>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</si>
  <si>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</si>
  <si>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</si>
  <si>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</si>
  <si>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</si>
  <si>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</si>
  <si>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</si>
  <si>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</si>
  <si>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</si>
  <si>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</si>
  <si>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</si>
  <si>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</si>
  <si>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</si>
  <si>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</si>
  <si>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</si>
  <si>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</si>
  <si>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</si>
  <si>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</si>
  <si>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</si>
  <si>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</si>
  <si>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</si>
  <si>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</si>
  <si>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</si>
  <si>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</si>
  <si>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</si>
  <si>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</si>
  <si>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</si>
  <si>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</si>
  <si>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</si>
  <si>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</si>
  <si>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</si>
  <si>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</si>
  <si>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</si>
  <si>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</si>
  <si>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</si>
  <si>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</si>
  <si>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</si>
  <si>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</si>
  <si>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</si>
  <si>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</si>
  <si>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</si>
  <si>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</si>
  <si>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</si>
  <si>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</si>
  <si>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</si>
  <si>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</si>
  <si>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</si>
  <si>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</si>
  <si>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</si>
  <si>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</si>
  <si>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</si>
  <si>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</si>
  <si>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</si>
  <si>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</si>
  <si>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</si>
  <si>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</si>
  <si>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</si>
  <si>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</si>
  <si>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</si>
  <si>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</si>
  <si>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</si>
  <si>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</si>
  <si>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</si>
  <si>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</si>
  <si>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</si>
  <si>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</si>
  <si>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</si>
  <si>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</si>
  <si>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</si>
  <si>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</si>
  <si>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</si>
  <si>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</si>
  <si>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</si>
  <si>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</si>
  <si>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</si>
  <si>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</si>
  <si>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</si>
  <si>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</si>
  <si>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</si>
  <si>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</si>
  <si>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</si>
  <si>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</si>
  <si>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</si>
  <si>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</si>
  <si>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</si>
  <si>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</si>
  <si>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</si>
  <si>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</si>
  <si>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</si>
  <si>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</si>
  <si>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</si>
  <si>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</si>
  <si>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</si>
  <si>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</si>
  <si>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</si>
  <si>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</si>
  <si>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</si>
  <si>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</si>
  <si>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</si>
  <si>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</si>
  <si>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</si>
  <si>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</si>
  <si>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</si>
  <si>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</si>
  <si>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</si>
  <si>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</si>
  <si>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</si>
  <si>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</si>
  <si>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</si>
  <si>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</si>
  <si>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</si>
  <si>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</si>
  <si>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</si>
  <si>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</si>
  <si>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</si>
  <si>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</si>
  <si>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</si>
  <si>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</si>
  <si>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</si>
  <si>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</si>
  <si>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</si>
  <si>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</si>
  <si>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</si>
  <si>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</si>
  <si>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</si>
  <si>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</si>
  <si>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</si>
  <si>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</si>
  <si>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</si>
  <si>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</si>
  <si>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</si>
  <si>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</si>
  <si>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</si>
  <si>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</si>
  <si>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</si>
  <si>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</si>
  <si>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</si>
  <si>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</si>
  <si>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</si>
  <si>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</si>
  <si>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</si>
  <si>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</si>
  <si>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</si>
  <si>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</si>
  <si>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</si>
  <si>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</si>
  <si>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</si>
  <si>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</si>
  <si>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</si>
  <si>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</si>
  <si>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</si>
  <si>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</si>
  <si>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</si>
  <si>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</si>
  <si>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</si>
  <si>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</si>
  <si>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</si>
  <si>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</si>
  <si>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</si>
  <si>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</si>
  <si>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</si>
  <si>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</si>
  <si>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</si>
  <si>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</si>
  <si>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</si>
  <si>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</si>
  <si>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</si>
  <si>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</si>
  <si>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</si>
  <si>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</si>
  <si>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</si>
  <si>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</si>
  <si>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</si>
  <si>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</si>
  <si>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</si>
  <si>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</si>
  <si>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</si>
  <si>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</si>
  <si>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</si>
  <si>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</si>
  <si>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</si>
  <si>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</si>
  <si>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</si>
  <si>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</si>
  <si>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</si>
  <si>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</si>
  <si>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</si>
  <si>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</si>
  <si>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</si>
  <si>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</si>
  <si>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</si>
  <si>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</si>
  <si>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</si>
  <si>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</si>
  <si>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</si>
  <si>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</si>
  <si>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</si>
  <si>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</si>
  <si>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</si>
  <si>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</si>
  <si>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</si>
  <si>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</si>
  <si>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</si>
  <si>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</si>
  <si>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</si>
  <si>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</si>
  <si>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</si>
  <si>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</si>
  <si>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</si>
  <si>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</si>
  <si>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</si>
  <si>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</si>
  <si>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</si>
  <si>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</si>
  <si>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</si>
  <si>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</si>
  <si>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</si>
  <si>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</si>
  <si>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</si>
  <si>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</si>
  <si>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</si>
  <si>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</si>
  <si>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</si>
  <si>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</si>
  <si>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</si>
  <si>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</si>
  <si>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</si>
  <si>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</si>
  <si>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</si>
  <si>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</si>
  <si>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</si>
  <si>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</si>
  <si>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</si>
  <si>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</si>
  <si>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</si>
  <si>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</si>
  <si>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</si>
  <si>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</si>
  <si>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</si>
  <si>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</si>
  <si>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</si>
  <si>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</si>
  <si>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</si>
  <si>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</si>
  <si>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</si>
  <si>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</si>
  <si>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</si>
  <si>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</si>
  <si>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</si>
  <si>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</si>
  <si>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</si>
  <si>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</si>
  <si>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</si>
  <si>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</si>
  <si>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</si>
  <si>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</si>
  <si>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</si>
  <si>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</si>
  <si>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</si>
  <si>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</si>
  <si>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</si>
  <si>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</si>
  <si>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</si>
  <si>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</si>
  <si>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</si>
  <si>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</si>
  <si>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</si>
  <si>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</si>
  <si>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</si>
  <si>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</si>
  <si>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</si>
  <si>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</si>
  <si>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</si>
  <si>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</si>
  <si>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</si>
  <si>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</si>
  <si>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</si>
  <si>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</si>
  <si>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</si>
  <si>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</si>
  <si>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</si>
  <si>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</si>
  <si>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</si>
  <si>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</si>
  <si>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</si>
  <si>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</si>
  <si>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</si>
  <si>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</si>
  <si>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</si>
  <si>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</si>
  <si>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</si>
  <si>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</si>
  <si>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</si>
  <si>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</si>
  <si>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</si>
  <si>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</si>
  <si>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</si>
  <si>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</si>
  <si>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</si>
  <si>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</si>
  <si>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</si>
  <si>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</si>
  <si>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</si>
  <si>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</si>
  <si>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</si>
  <si>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</si>
  <si>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</si>
  <si>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</si>
  <si>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</si>
  <si>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</si>
  <si>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</si>
  <si>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</si>
  <si>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</si>
  <si>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</si>
  <si>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</si>
  <si>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</si>
  <si>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</si>
  <si>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</si>
  <si>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</si>
  <si>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</si>
  <si>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</si>
  <si>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</si>
  <si>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</si>
  <si>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</si>
  <si>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</si>
  <si>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</si>
  <si>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</si>
  <si>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</si>
  <si>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</si>
  <si>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</si>
  <si>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</si>
  <si>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</si>
  <si>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</si>
  <si>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</si>
  <si>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</si>
  <si>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</si>
  <si>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</si>
  <si>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</si>
  <si>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</si>
  <si>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</si>
  <si>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</si>
  <si>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</si>
  <si>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</si>
  <si>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</si>
  <si>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</si>
  <si>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</si>
  <si>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</si>
  <si>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</si>
  <si>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</si>
  <si>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</si>
  <si>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</si>
  <si>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</si>
  <si>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</si>
  <si>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</si>
  <si>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</si>
  <si>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</si>
  <si>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</si>
  <si>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</si>
  <si>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</si>
  <si>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</si>
  <si>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</si>
  <si>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</si>
  <si>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</si>
  <si>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</si>
  <si>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</si>
  <si>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</si>
  <si>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</si>
  <si>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</si>
  <si>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</si>
  <si>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</si>
  <si>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</si>
  <si>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</si>
  <si>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</si>
  <si>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</si>
  <si>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</si>
  <si>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</si>
  <si>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</si>
  <si>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</si>
  <si>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</si>
  <si>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</si>
  <si>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</si>
  <si>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</si>
  <si>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</si>
  <si>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</si>
  <si>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</si>
  <si>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</si>
  <si>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</si>
  <si>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</si>
  <si>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</si>
  <si>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</si>
  <si>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</si>
  <si>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</si>
  <si>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</si>
  <si>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</si>
  <si>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</si>
  <si>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</si>
  <si>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</si>
  <si>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</si>
  <si>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</si>
  <si>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</si>
  <si>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</si>
  <si>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</si>
  <si>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</si>
  <si>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</si>
  <si>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</si>
  <si>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</si>
  <si>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</si>
  <si>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</si>
  <si>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</si>
  <si>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</si>
  <si>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</si>
  <si>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</si>
  <si>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</si>
  <si>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</si>
  <si>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</si>
  <si>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</si>
  <si>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</si>
  <si>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</si>
  <si>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</si>
  <si>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</si>
  <si>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</si>
  <si>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</si>
  <si>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</si>
  <si>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</si>
  <si>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</si>
  <si>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</si>
  <si>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</si>
  <si>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</si>
  <si>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</si>
  <si>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</si>
  <si>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</si>
  <si>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</si>
  <si>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</si>
  <si>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</si>
  <si>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</si>
  <si>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</si>
  <si>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</si>
  <si>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</si>
  <si>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</si>
  <si>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</si>
  <si>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</si>
  <si>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</si>
  <si>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</si>
  <si>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</si>
  <si>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</si>
  <si>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</si>
  <si>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</si>
  <si>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</si>
  <si>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</si>
  <si>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</si>
  <si>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</si>
  <si>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</si>
  <si>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</si>
  <si>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</si>
  <si>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</si>
  <si>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</si>
  <si>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</si>
  <si>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</si>
  <si>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</si>
  <si>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</si>
  <si>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</si>
  <si>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</si>
  <si>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</si>
  <si>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</si>
  <si>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</si>
  <si>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</si>
  <si>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</si>
  <si>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</si>
  <si>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</si>
  <si>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</si>
  <si>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</si>
  <si>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</si>
  <si>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</si>
  <si>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</si>
  <si>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</si>
  <si>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</si>
  <si>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</si>
  <si>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</si>
  <si>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</si>
  <si>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</si>
  <si>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</si>
  <si>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</si>
  <si>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</si>
  <si>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</si>
  <si>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</si>
  <si>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</si>
  <si>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</si>
  <si>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</si>
  <si>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</si>
  <si>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</si>
  <si>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</si>
  <si>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</si>
  <si>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</si>
  <si>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</si>
  <si>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</si>
  <si>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</si>
  <si>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</si>
  <si>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</si>
  <si>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</si>
  <si>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</si>
  <si>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</si>
  <si>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</si>
  <si>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</si>
  <si>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</si>
  <si>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</si>
  <si>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</si>
  <si>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</si>
  <si>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</si>
  <si>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</si>
  <si>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</si>
  <si>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</si>
  <si>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</si>
  <si>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</si>
  <si>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</si>
  <si>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</si>
  <si>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</si>
  <si>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</si>
  <si>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</si>
  <si>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</si>
  <si>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</si>
  <si>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</si>
  <si>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</si>
  <si>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</si>
  <si>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</si>
  <si>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</si>
  <si>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</si>
  <si>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</si>
  <si>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</si>
  <si>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</si>
  <si>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</si>
  <si>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</si>
  <si>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</si>
  <si>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</si>
  <si>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</si>
  <si>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</si>
  <si>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</si>
  <si>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</si>
  <si>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</si>
  <si>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</si>
  <si>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</si>
  <si>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</si>
  <si>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</si>
  <si>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</si>
  <si>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</si>
  <si>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</si>
  <si>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</si>
  <si>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</si>
  <si>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</si>
  <si>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</si>
  <si>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</si>
  <si>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</si>
  <si>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</si>
  <si>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</si>
  <si>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</si>
  <si>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</si>
  <si>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</si>
  <si>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</si>
  <si>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</si>
  <si>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</si>
  <si>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</si>
  <si>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</si>
  <si>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</si>
  <si>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</si>
  <si>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</si>
  <si>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</si>
  <si>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</si>
  <si>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</si>
  <si>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</si>
  <si>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</si>
  <si>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</si>
  <si>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</si>
  <si>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</si>
  <si>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</si>
  <si>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</si>
  <si>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</si>
  <si>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</si>
  <si>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</si>
  <si>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</si>
  <si>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</si>
  <si>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</si>
  <si>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</si>
  <si>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</si>
  <si>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</si>
  <si>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</si>
  <si>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</si>
  <si>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</si>
  <si>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</si>
  <si>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</si>
  <si>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</si>
  <si>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</si>
  <si>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</si>
  <si>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</si>
  <si>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</si>
  <si>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</si>
  <si>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</si>
  <si>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</si>
  <si>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</si>
  <si>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</si>
  <si>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</si>
  <si>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</si>
  <si>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</si>
  <si>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</si>
  <si>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</si>
  <si>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</si>
  <si>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</si>
  <si>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</si>
  <si>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</si>
  <si>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</si>
  <si>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</si>
  <si>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</si>
  <si>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</si>
  <si>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</si>
  <si>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</si>
  <si>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</si>
  <si>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</si>
  <si>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</si>
  <si>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</si>
  <si>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</si>
  <si>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</si>
  <si>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</si>
  <si>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</si>
  <si>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</si>
  <si>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</si>
  <si>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</si>
  <si>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</si>
  <si>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</si>
  <si>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</si>
  <si>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</si>
  <si>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</si>
  <si>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</si>
  <si>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</si>
  <si>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</si>
  <si>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</si>
  <si>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</si>
  <si>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</si>
  <si>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</si>
  <si>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</si>
  <si>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</si>
  <si>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</si>
  <si>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</si>
  <si>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</si>
  <si>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</si>
  <si>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</si>
  <si>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</si>
  <si>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</si>
  <si>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</si>
  <si>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</si>
  <si>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</si>
  <si>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</si>
  <si>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</si>
  <si>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</si>
  <si>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</si>
  <si>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</si>
  <si>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</si>
  <si>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</si>
  <si>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</si>
  <si>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</si>
  <si>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</si>
  <si>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</si>
  <si>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</si>
  <si>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</si>
  <si>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</si>
  <si>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</si>
  <si>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</si>
  <si>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</si>
  <si>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</si>
  <si>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</si>
  <si>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</si>
  <si>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</si>
  <si>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</si>
  <si>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</si>
  <si>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</si>
  <si>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</si>
  <si>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</si>
  <si>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</si>
  <si>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</si>
  <si>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</si>
  <si>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</si>
  <si>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</si>
  <si>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</si>
  <si>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</si>
  <si>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</si>
  <si>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</si>
  <si>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</si>
  <si>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</si>
  <si>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</si>
  <si>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</si>
  <si>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</si>
  <si>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</si>
  <si>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</si>
  <si>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</si>
  <si>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</si>
  <si>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</si>
  <si>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</si>
  <si>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</si>
  <si>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</si>
  <si>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</si>
  <si>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</si>
  <si>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</si>
  <si>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</si>
  <si>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</si>
  <si>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</si>
  <si>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</si>
  <si>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</si>
  <si>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</si>
  <si>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</si>
  <si>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</si>
  <si>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</si>
  <si>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</si>
  <si>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</si>
  <si>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</si>
  <si>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</si>
  <si>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</si>
  <si>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</si>
  <si>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</si>
  <si>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</si>
  <si>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</si>
  <si>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</si>
  <si>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</si>
  <si>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</si>
  <si>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</si>
  <si>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</si>
  <si>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</si>
  <si>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</si>
  <si>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</si>
  <si>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</si>
  <si>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</si>
  <si>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</si>
  <si>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</si>
  <si>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</si>
  <si>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</si>
  <si>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</si>
  <si>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</si>
  <si>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</si>
  <si>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</si>
  <si>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</si>
  <si>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</si>
  <si>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</si>
  <si>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</si>
  <si>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</si>
  <si>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</si>
  <si>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</si>
  <si>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</si>
  <si>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</si>
  <si>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</si>
  <si>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</si>
  <si>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</si>
  <si>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</si>
  <si>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</si>
  <si>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</si>
  <si>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</si>
  <si>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</si>
  <si>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</si>
  <si>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</si>
  <si>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</si>
  <si>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</si>
  <si>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</si>
  <si>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</si>
  <si>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</si>
  <si>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</si>
  <si>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</si>
  <si>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</si>
  <si>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</si>
  <si>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</si>
  <si>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</si>
  <si>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</si>
  <si>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</si>
  <si>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</si>
  <si>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</si>
  <si>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</si>
  <si>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</si>
  <si>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</si>
  <si>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</si>
  <si>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</si>
  <si>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</si>
  <si>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</si>
  <si>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</si>
  <si>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</si>
  <si>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</si>
  <si>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</si>
  <si>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</si>
  <si>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</si>
  <si>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</si>
  <si>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</si>
  <si>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</si>
  <si>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</si>
  <si>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</si>
  <si>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</si>
  <si>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</si>
  <si>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</si>
  <si>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</si>
  <si>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</si>
  <si>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</si>
  <si>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</si>
  <si>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</si>
  <si>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</si>
  <si>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</si>
  <si>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</si>
  <si>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</si>
  <si>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</si>
  <si>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</si>
  <si>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</si>
  <si>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</si>
  <si>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</si>
  <si>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</si>
  <si>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</si>
  <si>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</si>
  <si>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</si>
  <si>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</si>
  <si>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</si>
  <si>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</si>
  <si>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</si>
  <si>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</si>
  <si>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</si>
  <si>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</si>
  <si>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</si>
  <si>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</si>
  <si>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</si>
  <si>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</si>
  <si>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</si>
  <si>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</si>
  <si>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</si>
  <si>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</si>
  <si>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</si>
  <si>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</si>
  <si>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</si>
  <si>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</si>
  <si>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</si>
  <si>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</si>
  <si>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</si>
  <si>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</si>
  <si>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</si>
  <si>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</si>
  <si>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</si>
  <si>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</si>
  <si>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</si>
  <si>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</si>
  <si>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</si>
  <si>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</si>
  <si>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</si>
  <si>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</si>
  <si>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</si>
  <si>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</si>
  <si>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</si>
  <si>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</si>
  <si>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</si>
  <si>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</si>
  <si>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</si>
  <si>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</si>
  <si>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</si>
  <si>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</si>
  <si>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</si>
  <si>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</si>
  <si>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</si>
  <si>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</si>
  <si>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</si>
  <si>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</si>
  <si>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</si>
  <si>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</si>
  <si>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</si>
  <si>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</si>
  <si>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</si>
  <si>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</si>
  <si>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</si>
  <si>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</si>
  <si>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</si>
  <si>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</si>
  <si>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</si>
  <si>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</si>
  <si>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</si>
  <si>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</si>
  <si>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</si>
  <si>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</si>
  <si>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</si>
  <si>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</si>
  <si>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</si>
  <si>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</si>
  <si>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</si>
  <si>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</si>
  <si>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</si>
  <si>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</si>
  <si>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</si>
  <si>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</si>
  <si>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</si>
  <si>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</si>
  <si>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</si>
  <si>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</si>
  <si>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</si>
  <si>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</si>
  <si>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</si>
  <si>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</si>
  <si>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</si>
  <si>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</si>
  <si>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</si>
  <si>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</si>
  <si>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</si>
  <si>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</si>
  <si>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</si>
  <si>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</si>
  <si>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</si>
  <si>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</si>
  <si>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</si>
  <si>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</si>
  <si>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</si>
  <si>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</si>
  <si>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</si>
  <si>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</si>
  <si>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</si>
  <si>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</si>
  <si>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</si>
  <si>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</si>
  <si>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</si>
  <si>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</si>
  <si>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</si>
  <si>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</si>
  <si>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</si>
  <si>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</si>
  <si>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</si>
  <si>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</si>
  <si>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</si>
  <si>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</si>
  <si>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</si>
  <si>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</si>
  <si>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</si>
  <si>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</si>
  <si>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</si>
  <si>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</si>
  <si>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</si>
  <si>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</si>
  <si>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</si>
  <si>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</si>
  <si>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</si>
  <si>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</si>
  <si>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</si>
  <si>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</si>
  <si>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</si>
  <si>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</si>
  <si>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</si>
  <si>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</si>
  <si>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</si>
  <si>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</si>
  <si>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</si>
  <si>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</si>
  <si>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</si>
  <si>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</si>
  <si>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</si>
  <si>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</si>
  <si>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</si>
  <si>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</si>
  <si>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</si>
  <si>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</si>
  <si>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</si>
  <si>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</si>
  <si>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</si>
  <si>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</si>
  <si>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</si>
  <si>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</si>
  <si>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</si>
  <si>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</si>
  <si>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</si>
  <si>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</si>
  <si>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</si>
  <si>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</si>
  <si>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</si>
  <si>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</si>
  <si>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</si>
  <si>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</si>
  <si>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</si>
  <si>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</si>
  <si>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</si>
  <si>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</si>
  <si>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</si>
  <si>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</si>
  <si>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</si>
  <si>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</si>
  <si>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</si>
  <si>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</si>
  <si>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</si>
  <si>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</si>
  <si>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</si>
  <si>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</si>
  <si>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</si>
  <si>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</si>
  <si>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</si>
  <si>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</si>
  <si>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</si>
  <si>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</si>
  <si>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</si>
  <si>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</si>
  <si>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</si>
  <si>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</si>
  <si>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</si>
  <si>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</si>
  <si>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</si>
  <si>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</si>
  <si>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</si>
  <si>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</si>
  <si>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</si>
  <si>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</si>
  <si>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</si>
  <si>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</si>
  <si>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</si>
  <si>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</si>
  <si>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</si>
  <si>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</si>
  <si>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</si>
  <si>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</si>
  <si>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</si>
  <si>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</si>
  <si>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</si>
  <si>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</si>
  <si>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</si>
  <si>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</si>
  <si>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</si>
  <si>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</si>
  <si>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</si>
  <si>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</si>
  <si>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</si>
  <si>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</si>
  <si>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</si>
  <si>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</si>
  <si>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</si>
  <si>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</si>
  <si>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</si>
  <si>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</si>
  <si>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</si>
  <si>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</si>
  <si>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</si>
  <si>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</si>
  <si>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</si>
  <si>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</si>
  <si>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</si>
  <si>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</si>
  <si>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</si>
  <si>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</si>
  <si>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</si>
  <si>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</si>
  <si>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</si>
  <si>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</si>
  <si>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</si>
  <si>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</si>
  <si>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</si>
  <si>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</si>
  <si>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</si>
  <si>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</si>
  <si>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</si>
  <si>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</si>
  <si>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</si>
  <si>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</si>
  <si>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</si>
  <si>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</si>
  <si>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</si>
  <si>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</si>
  <si>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</si>
  <si>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</si>
  <si>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</si>
  <si>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</si>
  <si>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</si>
  <si>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</si>
  <si>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</si>
  <si>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</si>
  <si>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</si>
  <si>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</si>
  <si>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</si>
  <si>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</si>
  <si>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</si>
  <si>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</si>
  <si>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</si>
  <si>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</si>
  <si>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</si>
  <si>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</si>
  <si>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</si>
  <si>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</si>
  <si>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</si>
  <si>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</si>
  <si>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</si>
  <si>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</si>
  <si>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</si>
  <si>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</si>
  <si>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</si>
  <si>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</si>
  <si>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</si>
  <si>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</si>
  <si>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</si>
  <si>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</si>
  <si>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</si>
  <si>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</si>
  <si>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</si>
  <si>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</si>
  <si>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</si>
  <si>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</si>
  <si>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</si>
  <si>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</si>
  <si>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</si>
  <si>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</si>
  <si>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</si>
  <si>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</si>
  <si>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</si>
  <si>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</si>
  <si>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</si>
  <si>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</si>
  <si>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</si>
  <si>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</si>
  <si>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</si>
  <si>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</si>
  <si>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</si>
  <si>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</si>
  <si>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</si>
  <si>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</si>
  <si>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</si>
  <si>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</si>
  <si>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</si>
  <si>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</si>
  <si>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</si>
  <si>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</si>
  <si>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</si>
  <si>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</si>
  <si>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</si>
  <si>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</si>
  <si>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</si>
  <si>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</si>
  <si>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</si>
  <si>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</si>
  <si>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</si>
  <si>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</si>
  <si>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</si>
  <si>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</si>
  <si>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</si>
  <si>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</si>
  <si>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</si>
  <si>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</si>
  <si>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</si>
  <si>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</si>
  <si>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</si>
  <si>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</si>
  <si>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</si>
  <si>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</si>
  <si>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</si>
  <si>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</si>
  <si>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</si>
  <si>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</si>
  <si>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</si>
  <si>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</si>
  <si>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</si>
  <si>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</si>
  <si>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</si>
  <si>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</si>
  <si>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</si>
  <si>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</si>
  <si>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</si>
  <si>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</si>
  <si>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</si>
  <si>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</si>
  <si>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</si>
  <si>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</si>
  <si>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</si>
  <si>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</si>
  <si>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</si>
  <si>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</si>
  <si>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</si>
  <si>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</si>
  <si>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</si>
  <si>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</si>
  <si>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</si>
  <si>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</si>
  <si>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</si>
  <si>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</si>
  <si>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</si>
  <si>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</si>
  <si>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</si>
  <si>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</si>
  <si>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</si>
  <si>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</si>
  <si>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</si>
  <si>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</si>
  <si>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</si>
  <si>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</si>
  <si>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</si>
  <si>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</si>
  <si>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</si>
  <si>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</si>
  <si>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</si>
  <si>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</si>
  <si>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</si>
  <si>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</si>
  <si>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</si>
  <si>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</si>
  <si>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</si>
  <si>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</si>
  <si>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</si>
  <si>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</si>
  <si>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</si>
  <si>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</si>
  <si>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</si>
  <si>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</si>
  <si>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</si>
  <si>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</si>
  <si>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</si>
  <si>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</si>
  <si>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</si>
  <si>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</si>
  <si>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</si>
  <si>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</si>
  <si>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</si>
  <si>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</si>
  <si>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</si>
  <si>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</si>
  <si>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</si>
  <si>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</si>
  <si>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</si>
  <si>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</si>
  <si>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</si>
  <si>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</si>
  <si>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</si>
  <si>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</si>
  <si>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</si>
  <si>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</si>
  <si>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</si>
  <si>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</si>
  <si>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</si>
  <si>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</si>
  <si>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</si>
  <si>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</si>
  <si>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</si>
  <si>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</si>
  <si>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</si>
  <si>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</si>
  <si>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</si>
  <si>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</si>
  <si>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</si>
  <si>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</si>
  <si>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</si>
  <si>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</si>
  <si>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</si>
  <si>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</si>
  <si>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</si>
  <si>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</si>
  <si>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</si>
  <si>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</si>
  <si>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</si>
  <si>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</si>
  <si>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</si>
  <si>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</si>
  <si>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</si>
  <si>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</si>
  <si>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</si>
  <si>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</si>
  <si>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</si>
  <si>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</si>
  <si>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</si>
  <si>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</si>
  <si>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</si>
  <si>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</si>
  <si>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</si>
  <si>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</si>
  <si>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</si>
  <si>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</si>
  <si>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</si>
  <si>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</si>
  <si>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</si>
  <si>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</si>
  <si>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</si>
  <si>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</si>
  <si>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</si>
  <si>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</si>
  <si>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</si>
  <si>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</si>
  <si>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</si>
  <si>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</si>
  <si>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</si>
  <si>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</si>
  <si>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</si>
  <si>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</si>
  <si>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</si>
  <si>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</si>
  <si>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</si>
  <si>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</si>
  <si>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</si>
  <si>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</si>
  <si>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</si>
  <si>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</si>
  <si>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</si>
  <si>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</si>
  <si>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</si>
  <si>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</si>
  <si>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</si>
  <si>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</si>
  <si>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</si>
  <si>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</si>
  <si>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</si>
  <si>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</si>
  <si>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</si>
  <si>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</si>
  <si>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</si>
  <si>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</si>
  <si>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</si>
  <si>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</si>
  <si>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</si>
  <si>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</si>
  <si>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</si>
  <si>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</si>
  <si>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</si>
  <si>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</si>
  <si>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</si>
  <si>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</si>
  <si>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</si>
  <si>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</si>
  <si>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</si>
  <si>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</si>
  <si>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</si>
  <si>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</si>
  <si>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</si>
  <si>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</si>
  <si>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</si>
  <si>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</si>
  <si>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</si>
  <si>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</si>
  <si>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</si>
  <si>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</si>
  <si>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</si>
  <si>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</si>
  <si>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</si>
  <si>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</si>
  <si>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</si>
  <si>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</si>
  <si>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</si>
  <si>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</si>
  <si>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</si>
  <si>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</si>
  <si>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</si>
  <si>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</si>
  <si>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</si>
  <si>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</si>
  <si>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</si>
  <si>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</si>
  <si>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</si>
  <si>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</si>
  <si>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</si>
  <si>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</si>
  <si>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</si>
  <si>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</si>
  <si>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</si>
  <si>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</si>
  <si>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</si>
  <si>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</si>
  <si>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</si>
  <si>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</si>
  <si>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</si>
  <si>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</si>
  <si>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</si>
  <si>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</si>
  <si>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</si>
  <si>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</si>
  <si>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</si>
  <si>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</si>
  <si>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</si>
  <si>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</si>
  <si>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</si>
  <si>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</si>
  <si>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</si>
  <si>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</si>
  <si>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</si>
  <si>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</si>
  <si>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</si>
  <si>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</si>
  <si>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</si>
  <si>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</si>
  <si>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</si>
  <si>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</si>
  <si>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</si>
  <si>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</si>
  <si>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</si>
  <si>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</si>
  <si>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</si>
  <si>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</si>
  <si>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</si>
  <si>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</si>
  <si>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</si>
  <si>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</si>
  <si>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</si>
  <si>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</si>
  <si>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</si>
  <si>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</si>
  <si>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</si>
  <si>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</si>
  <si>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</si>
  <si>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</si>
  <si>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</si>
  <si>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</si>
  <si>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</si>
  <si>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</si>
  <si>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</si>
  <si>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</si>
  <si>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</si>
  <si>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</si>
  <si>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</si>
  <si>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</si>
  <si>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</si>
  <si>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</si>
  <si>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</si>
  <si>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</si>
  <si>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</si>
  <si>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</si>
  <si>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</si>
  <si>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</si>
  <si>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</si>
  <si>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</si>
  <si>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</si>
  <si>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</si>
  <si>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</si>
  <si>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</si>
  <si>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</si>
  <si>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</si>
  <si>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</si>
  <si>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</si>
  <si>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</si>
  <si>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</si>
  <si>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</si>
  <si>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</si>
  <si>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</si>
  <si>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</si>
  <si>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</si>
  <si>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</si>
  <si>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</si>
  <si>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</si>
  <si>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</si>
  <si>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</si>
  <si>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</si>
  <si>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</si>
  <si>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</si>
  <si>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</si>
  <si>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</si>
  <si>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</si>
  <si>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</si>
  <si>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</si>
  <si>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</si>
  <si>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</si>
  <si>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</si>
  <si>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</si>
  <si>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</si>
  <si>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</si>
  <si>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</si>
  <si>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</si>
  <si>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</si>
  <si>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</si>
  <si>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</si>
  <si>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</si>
  <si>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</si>
  <si>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</si>
  <si>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</si>
  <si>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</si>
  <si>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</si>
  <si>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</si>
  <si>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</si>
  <si>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</si>
  <si>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</si>
  <si>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</si>
  <si>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</si>
  <si>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</si>
  <si>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</si>
  <si>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</si>
  <si>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</si>
  <si>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</si>
  <si>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</si>
  <si>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</si>
  <si>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</si>
  <si>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</si>
  <si>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</si>
  <si>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</si>
  <si>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</si>
  <si>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</si>
  <si>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</si>
  <si>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</si>
  <si>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</si>
  <si>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</si>
  <si>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</si>
  <si>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</si>
  <si>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</si>
  <si>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</si>
  <si>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</si>
  <si>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</si>
  <si>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</si>
  <si>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</si>
  <si>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</si>
  <si>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</si>
  <si>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</si>
  <si>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</si>
  <si>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</si>
  <si>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</si>
  <si>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</si>
  <si>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</si>
  <si>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</si>
  <si>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</si>
  <si>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</si>
  <si>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</si>
  <si>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</si>
  <si>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</si>
  <si>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</si>
  <si>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</si>
  <si>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</si>
  <si>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</si>
  <si>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</si>
  <si>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</si>
  <si>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</si>
  <si>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</si>
  <si>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</si>
  <si>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</si>
  <si>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</si>
  <si>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</si>
  <si>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</si>
  <si>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</si>
  <si>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</si>
  <si>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</si>
  <si>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</si>
  <si>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</si>
  <si>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</si>
  <si>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</si>
  <si>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</si>
  <si>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</si>
  <si>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</si>
  <si>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</si>
  <si>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</si>
  <si>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</si>
  <si>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</si>
  <si>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</si>
  <si>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</si>
  <si>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</si>
  <si>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</si>
  <si>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</si>
  <si>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</si>
  <si>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</si>
  <si>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</si>
  <si>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</si>
  <si>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</si>
  <si>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</si>
  <si>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</si>
  <si>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</si>
  <si>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</si>
  <si>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</si>
  <si>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</si>
  <si>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</si>
  <si>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</si>
  <si>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</si>
  <si>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</si>
  <si>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</si>
  <si>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</si>
  <si>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</si>
  <si>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</si>
  <si>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</si>
  <si>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</si>
  <si>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</si>
  <si>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</si>
  <si>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</si>
  <si>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</si>
  <si>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</si>
  <si>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</si>
  <si>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</si>
  <si>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</si>
  <si>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</si>
  <si>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</si>
  <si>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</si>
  <si>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</si>
  <si>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</si>
  <si>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</si>
  <si>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</si>
  <si>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</si>
  <si>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</si>
  <si>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</si>
  <si>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</si>
  <si>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</si>
  <si>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</si>
  <si>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</si>
  <si>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</si>
  <si>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</si>
  <si>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</si>
  <si>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</si>
  <si>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</si>
  <si>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</si>
  <si>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</si>
  <si>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</si>
  <si>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</si>
  <si>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</si>
  <si>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</si>
  <si>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</si>
  <si>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</si>
  <si>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</si>
  <si>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</si>
  <si>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</si>
  <si>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</si>
  <si>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</si>
  <si>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</si>
  <si>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</si>
  <si>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</si>
  <si>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</si>
  <si>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</si>
  <si>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</si>
  <si>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</si>
  <si>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</si>
  <si>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</si>
  <si>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</si>
  <si>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</si>
  <si>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</si>
  <si>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</si>
  <si>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</si>
  <si>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</si>
  <si>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</si>
  <si>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</si>
  <si>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</si>
  <si>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</si>
  <si>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</si>
  <si>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</si>
  <si>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</si>
  <si>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</si>
  <si>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</si>
  <si>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</si>
  <si>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</si>
  <si>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</si>
  <si>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</si>
  <si>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</si>
  <si>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</si>
  <si>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</si>
  <si>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</si>
  <si>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</si>
  <si>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</si>
  <si>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</si>
  <si>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</si>
  <si>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</si>
  <si>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</si>
  <si>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</si>
  <si>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</si>
  <si>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</si>
  <si>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</si>
  <si>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</si>
  <si>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</si>
  <si>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</si>
  <si>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</si>
  <si>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</si>
  <si>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</si>
  <si>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</si>
  <si>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</si>
  <si>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</si>
  <si>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</si>
  <si>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</si>
  <si>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</si>
  <si>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</si>
  <si>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</si>
  <si>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</si>
  <si>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</si>
  <si>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</si>
  <si>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</si>
  <si>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</si>
  <si>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</si>
  <si>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</si>
  <si>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</si>
  <si>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</si>
  <si>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</si>
  <si>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</si>
  <si>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</si>
  <si>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</si>
  <si>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</si>
  <si>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</si>
  <si>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</si>
  <si>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</si>
  <si>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</si>
  <si>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</si>
  <si>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</si>
  <si>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</si>
  <si>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</si>
  <si>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</si>
  <si>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</si>
  <si>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</si>
  <si>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</si>
  <si>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</si>
  <si>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</si>
  <si>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</si>
  <si>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</si>
  <si>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</si>
  <si>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</si>
  <si>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</si>
  <si>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</si>
  <si>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</si>
  <si>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</si>
  <si>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</si>
  <si>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</si>
  <si>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</si>
  <si>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</si>
  <si>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</si>
  <si>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</si>
  <si>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</si>
  <si>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</si>
  <si>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</si>
  <si>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</si>
  <si>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</si>
  <si>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</si>
  <si>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</si>
  <si>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</si>
  <si>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</si>
  <si>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</si>
  <si>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</si>
  <si>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</si>
  <si>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</si>
  <si>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</si>
  <si>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</si>
  <si>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</si>
  <si>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</si>
  <si>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</si>
  <si>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</si>
  <si>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</si>
  <si>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</si>
  <si>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</si>
  <si>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</si>
  <si>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</si>
  <si>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</si>
  <si>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</si>
  <si>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</si>
  <si>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</si>
  <si>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</si>
  <si>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</si>
  <si>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</si>
  <si>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</si>
  <si>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</si>
  <si>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</si>
  <si>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</si>
  <si>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</si>
  <si>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</si>
  <si>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</si>
  <si>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</si>
  <si>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</si>
  <si>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</si>
  <si>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</si>
  <si>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</si>
  <si>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</si>
  <si>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</si>
  <si>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</si>
  <si>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</si>
  <si>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</si>
  <si>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</si>
  <si>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</si>
  <si>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</si>
  <si>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</si>
  <si>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</si>
  <si>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</si>
  <si>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</si>
  <si>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</si>
  <si>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</si>
  <si>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</si>
  <si>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</si>
  <si>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</si>
  <si>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</si>
  <si>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</si>
  <si>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</si>
  <si>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</si>
  <si>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</si>
  <si>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</si>
  <si>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</si>
  <si>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</si>
  <si>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</si>
  <si>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</si>
  <si>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</si>
  <si>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</si>
  <si>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</si>
  <si>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</si>
  <si>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</si>
  <si>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</si>
  <si>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</si>
  <si>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</si>
  <si>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</si>
  <si>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</si>
  <si>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</si>
  <si>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</si>
  <si>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</si>
  <si>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</si>
  <si>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</si>
  <si>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</si>
  <si>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</si>
  <si>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</si>
  <si>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</si>
  <si>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</si>
  <si>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</si>
  <si>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</si>
  <si>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</si>
  <si>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</si>
  <si>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</si>
  <si>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</si>
  <si>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</si>
  <si>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</si>
  <si>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</si>
  <si>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</si>
  <si>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</si>
  <si>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</si>
  <si>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</si>
  <si>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</si>
  <si>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</si>
  <si>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</si>
  <si>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</si>
  <si>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</si>
  <si>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</si>
  <si>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</si>
  <si>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</si>
  <si>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</si>
  <si>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</si>
  <si>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</si>
  <si>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</si>
  <si>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</si>
  <si>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</si>
  <si>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</si>
  <si>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</si>
  <si>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</si>
  <si>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</si>
  <si>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</si>
  <si>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</si>
  <si>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</si>
  <si>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</si>
  <si>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</si>
  <si>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</si>
  <si>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</si>
  <si>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</si>
  <si>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</si>
  <si>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</si>
  <si>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</si>
  <si>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</si>
  <si>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</si>
  <si>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</si>
  <si>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</si>
  <si>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</si>
  <si>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</si>
  <si>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</si>
  <si>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</si>
  <si>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</si>
  <si>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</si>
  <si>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</si>
  <si>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</si>
  <si>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</si>
  <si>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</si>
  <si>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</si>
  <si>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</si>
  <si>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</si>
  <si>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</si>
  <si>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</si>
  <si>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</si>
  <si>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</si>
  <si>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</si>
  <si>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</si>
  <si>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</si>
  <si>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</si>
  <si>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</si>
  <si>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</si>
  <si>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</si>
  <si>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</si>
  <si>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</si>
  <si>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</si>
  <si>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</si>
  <si>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</si>
  <si>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</si>
  <si>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</si>
  <si>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</si>
  <si>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</si>
  <si>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</si>
  <si>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</si>
  <si>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</si>
  <si>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</si>
  <si>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</si>
  <si>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</si>
  <si>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</si>
  <si>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</si>
  <si>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</si>
  <si>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</si>
  <si>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</si>
  <si>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</si>
  <si>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</si>
  <si>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</si>
  <si>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</si>
  <si>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</si>
  <si>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</si>
  <si>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</si>
  <si>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</si>
  <si>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</si>
  <si>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</si>
  <si>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</si>
  <si>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</si>
  <si>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</si>
  <si>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</si>
  <si>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</si>
  <si>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</si>
  <si>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</si>
  <si>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</si>
  <si>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</si>
  <si>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</si>
  <si>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</si>
  <si>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</si>
  <si>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</si>
  <si>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</si>
  <si>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</si>
  <si>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</si>
  <si>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</si>
  <si>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</si>
  <si>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</si>
  <si>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</si>
  <si>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</si>
  <si>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</si>
  <si>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</si>
  <si>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</si>
  <si>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</si>
  <si>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</si>
  <si>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</si>
  <si>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</si>
  <si>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</si>
  <si>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</si>
  <si>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</si>
  <si>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</si>
  <si>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</si>
  <si>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</si>
  <si>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</si>
  <si>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</si>
  <si>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</si>
  <si>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</si>
  <si>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</si>
  <si>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</si>
  <si>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</si>
  <si>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</si>
  <si>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</si>
  <si>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</si>
  <si>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</si>
  <si>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</si>
  <si>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</si>
  <si>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</si>
  <si>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</si>
  <si>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</si>
  <si>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</si>
  <si>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</si>
  <si>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</si>
  <si>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</si>
  <si>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</si>
  <si>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</si>
  <si>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</si>
  <si>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</si>
  <si>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</si>
  <si>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</si>
  <si>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</si>
  <si>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</si>
  <si>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</si>
  <si>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</si>
  <si>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</si>
  <si>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</si>
  <si>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</si>
  <si>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</si>
  <si>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</si>
  <si>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</si>
  <si>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</si>
  <si>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</si>
  <si>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</si>
  <si>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</si>
  <si>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</si>
  <si>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</si>
  <si>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</si>
  <si>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</si>
  <si>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</si>
  <si>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</si>
  <si>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</si>
  <si>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</si>
  <si>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</si>
  <si>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</si>
  <si>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</si>
  <si>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</si>
  <si>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</si>
  <si>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</si>
  <si>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</si>
  <si>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</si>
  <si>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</si>
  <si>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</si>
  <si>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</si>
  <si>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</si>
  <si>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</si>
  <si>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</si>
  <si>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</si>
  <si>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</si>
  <si>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</si>
  <si>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</si>
  <si>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</si>
  <si>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</si>
  <si>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</si>
  <si>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</si>
  <si>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</si>
  <si>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</si>
  <si>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</si>
  <si>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</si>
  <si>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</si>
  <si>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</si>
  <si>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</si>
  <si>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</si>
  <si>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</si>
  <si>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</si>
  <si>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</si>
  <si>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</si>
  <si>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</si>
  <si>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</si>
  <si>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</si>
  <si>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</si>
  <si>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</si>
  <si>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</si>
  <si>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</si>
  <si>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</si>
  <si>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</si>
  <si>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</si>
  <si>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</si>
  <si>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</si>
  <si>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</si>
  <si>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</si>
  <si>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</si>
  <si>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</si>
  <si>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</si>
  <si>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</si>
  <si>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</si>
  <si>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</si>
  <si>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</si>
  <si>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</si>
  <si>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</si>
  <si>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</si>
  <si>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</si>
  <si>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</si>
  <si>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</si>
  <si>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</si>
  <si>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</si>
  <si>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</si>
  <si>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</si>
  <si>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</si>
  <si>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</si>
  <si>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</si>
  <si>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</si>
  <si>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</si>
  <si>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</si>
  <si>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</si>
  <si>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</si>
  <si>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</si>
  <si>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</si>
  <si>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</si>
  <si>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</si>
  <si>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</si>
  <si>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</si>
  <si>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</si>
  <si>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</si>
  <si>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</si>
  <si>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</si>
  <si>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</si>
  <si>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</si>
  <si>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</si>
  <si>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</si>
  <si>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</si>
  <si>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</si>
  <si>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</si>
  <si>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</si>
  <si>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</si>
  <si>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</si>
  <si>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</si>
  <si>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</si>
  <si>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</si>
  <si>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</si>
  <si>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</si>
  <si>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</si>
  <si>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</si>
  <si>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</si>
  <si>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</si>
  <si>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</si>
  <si>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</si>
  <si>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</si>
  <si>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</si>
  <si>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</si>
  <si>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</si>
  <si>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</si>
  <si>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</si>
  <si>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</si>
  <si>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</si>
  <si>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</si>
  <si>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</si>
  <si>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</si>
  <si>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</si>
  <si>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</si>
  <si>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</si>
  <si>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</si>
  <si>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</si>
  <si>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</si>
  <si>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</si>
  <si>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</si>
  <si>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</si>
  <si>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</si>
  <si>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</si>
  <si>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</si>
  <si>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</si>
  <si>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</si>
  <si>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</si>
  <si>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</si>
  <si>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</si>
  <si>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</si>
  <si>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</si>
  <si>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</si>
  <si>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</si>
  <si>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</si>
  <si>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</si>
  <si>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</si>
  <si>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</si>
  <si>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</si>
  <si>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</si>
  <si>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</si>
  <si>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</si>
  <si>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</si>
  <si>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</si>
  <si>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</si>
  <si>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</si>
  <si>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</si>
  <si>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</si>
  <si>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</si>
  <si>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</si>
  <si>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</si>
  <si>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</si>
  <si>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</si>
  <si>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</si>
  <si>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</si>
  <si>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</si>
  <si>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</si>
  <si>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</si>
  <si>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</si>
  <si>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</si>
  <si>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</si>
  <si>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</si>
  <si>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</si>
  <si>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</si>
  <si>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</si>
  <si>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</si>
  <si>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</si>
  <si>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</si>
  <si>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</si>
  <si>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</si>
  <si>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</si>
  <si>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</si>
  <si>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</si>
  <si>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</si>
  <si>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</si>
  <si>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</si>
  <si>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</si>
  <si>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</si>
  <si>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</si>
  <si>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</si>
  <si>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</si>
  <si>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</si>
  <si>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</si>
  <si>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</si>
  <si>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</si>
  <si>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</si>
  <si>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</si>
  <si>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</si>
  <si>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</si>
  <si>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</si>
  <si>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</si>
  <si>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</si>
  <si>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</si>
  <si>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</si>
  <si>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</si>
  <si>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</si>
  <si>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</si>
  <si>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</si>
  <si>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</si>
  <si>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</si>
  <si>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</si>
  <si>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</si>
  <si>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</si>
  <si>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</si>
  <si>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</si>
  <si>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</si>
  <si>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</si>
  <si>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</si>
  <si>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</si>
  <si>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</si>
  <si>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</si>
  <si>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</si>
  <si>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</si>
  <si>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</si>
  <si>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</si>
  <si>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</si>
  <si>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</si>
  <si>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</si>
  <si>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</si>
  <si>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</si>
  <si>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</si>
  <si>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</si>
  <si>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</si>
  <si>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</si>
  <si>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</si>
  <si>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</si>
  <si>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</si>
  <si>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</si>
  <si>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</si>
  <si>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</si>
  <si>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</si>
  <si>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</si>
  <si>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</si>
  <si>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</si>
  <si>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</si>
  <si>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</si>
  <si>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</si>
  <si>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</si>
  <si>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</si>
  <si>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</si>
  <si>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</si>
  <si>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</si>
  <si>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</si>
  <si>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</si>
  <si>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</si>
  <si>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</si>
  <si>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</si>
  <si>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</si>
  <si>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</si>
  <si>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</si>
  <si>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</si>
  <si>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</si>
  <si>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</si>
  <si>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</si>
  <si>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</si>
  <si>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</si>
  <si>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</si>
  <si>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</si>
  <si>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</si>
  <si>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</si>
  <si>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</si>
  <si>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</si>
  <si>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</si>
  <si>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</si>
  <si>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</si>
  <si>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</si>
  <si>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</si>
  <si>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</si>
  <si>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</si>
  <si>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</si>
  <si>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</si>
  <si>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</si>
  <si>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</si>
  <si>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</si>
  <si>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</si>
  <si>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</si>
  <si>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</si>
  <si>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</si>
  <si>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</si>
  <si>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</si>
  <si>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</si>
  <si>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</si>
  <si>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</si>
  <si>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</si>
  <si>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</si>
  <si>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</si>
  <si>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</si>
  <si>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</si>
  <si>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</si>
  <si>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</si>
  <si>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</si>
  <si>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</si>
  <si>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</si>
  <si>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</si>
  <si>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</si>
  <si>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</si>
  <si>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</si>
  <si>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</si>
  <si>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</si>
  <si>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</si>
  <si>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</si>
  <si>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</si>
  <si>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</si>
  <si>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</si>
  <si>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</si>
  <si>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</si>
  <si>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</si>
  <si>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</si>
  <si>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</si>
  <si>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</si>
  <si>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</si>
  <si>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</si>
  <si>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</si>
  <si>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</si>
  <si>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</si>
  <si>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</si>
  <si>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</si>
  <si>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</si>
  <si>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</si>
  <si>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</si>
  <si>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</si>
  <si>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</si>
  <si>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</si>
  <si>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</si>
  <si>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</si>
  <si>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</si>
  <si>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</si>
  <si>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</si>
  <si>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</si>
  <si>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</si>
  <si>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</si>
  <si>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</si>
  <si>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</si>
  <si>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</si>
  <si>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</si>
  <si>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</si>
  <si>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</si>
  <si>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</si>
  <si>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</si>
  <si>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</si>
  <si>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</si>
  <si>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</si>
  <si>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</si>
  <si>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</si>
  <si>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</si>
  <si>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</si>
  <si>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</si>
  <si>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</si>
  <si>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</si>
  <si>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</si>
  <si>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</si>
  <si>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</si>
  <si>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</si>
  <si>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</si>
  <si>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</si>
  <si>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</si>
  <si>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</si>
  <si>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</si>
  <si>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</si>
  <si>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</si>
  <si>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</si>
  <si>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</si>
  <si>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</si>
  <si>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</si>
  <si>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</si>
  <si>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</si>
  <si>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</si>
  <si>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</si>
  <si>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</si>
  <si>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</si>
  <si>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</si>
  <si>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</si>
  <si>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</si>
  <si>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</si>
  <si>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</si>
  <si>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</si>
  <si>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</si>
  <si>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</si>
  <si>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</si>
  <si>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</si>
  <si>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</si>
  <si>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</si>
  <si>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</si>
  <si>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</si>
  <si>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</si>
  <si>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</si>
  <si>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</si>
  <si>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</si>
  <si>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</si>
  <si>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</si>
  <si>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</si>
  <si>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</si>
  <si>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</si>
  <si>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</si>
  <si>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</si>
  <si>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</si>
  <si>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</si>
  <si>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</si>
  <si>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</si>
  <si>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</si>
  <si>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</si>
  <si>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</si>
  <si>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</si>
  <si>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</si>
  <si>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</si>
  <si>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</si>
  <si>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</si>
  <si>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</si>
  <si>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</si>
  <si>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</si>
  <si>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</si>
  <si>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</si>
  <si>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</si>
  <si>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</si>
  <si>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</si>
  <si>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</si>
  <si>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</si>
  <si>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</si>
  <si>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</si>
  <si>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</si>
  <si>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</si>
  <si>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</si>
  <si>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</si>
  <si>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</si>
  <si>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</si>
  <si>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</si>
  <si>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</si>
  <si>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</si>
  <si>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</si>
  <si>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</si>
  <si>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</si>
  <si>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</si>
  <si>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</si>
  <si>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</si>
  <si>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</si>
  <si>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</si>
  <si>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</si>
  <si>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</si>
  <si>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</si>
  <si>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</si>
  <si>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</si>
  <si>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</si>
  <si>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</si>
  <si>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</si>
  <si>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</si>
  <si>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</si>
  <si>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</si>
  <si>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</si>
  <si>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</si>
  <si>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</si>
  <si>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</si>
  <si>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</si>
  <si>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</si>
  <si>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</si>
  <si>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</si>
  <si>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</si>
  <si>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</si>
  <si>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</si>
  <si>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</si>
  <si>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</si>
  <si>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</si>
  <si>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</si>
  <si>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</si>
  <si>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</si>
  <si>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</si>
  <si>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</si>
  <si>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</si>
  <si>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</si>
  <si>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</si>
  <si>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</si>
  <si>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</si>
  <si>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</si>
  <si>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</si>
  <si>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</si>
  <si>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</si>
  <si>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</si>
  <si>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</si>
  <si>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</si>
  <si>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</si>
  <si>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</si>
  <si>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</si>
  <si>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</si>
  <si>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</si>
  <si>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</si>
  <si>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</si>
  <si>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</si>
  <si>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</si>
  <si>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</si>
  <si>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</si>
  <si>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</si>
  <si>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</si>
  <si>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</si>
  <si>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</si>
  <si>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</si>
  <si>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</si>
  <si>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</si>
  <si>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</si>
  <si>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</si>
  <si>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</si>
  <si>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</si>
  <si>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</si>
  <si>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</si>
  <si>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</si>
  <si>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</si>
  <si>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</si>
  <si>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</si>
  <si>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</si>
  <si>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</si>
  <si>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</si>
  <si>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</si>
  <si>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</si>
  <si>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</si>
  <si>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</si>
  <si>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</si>
  <si>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</si>
  <si>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</si>
  <si>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</si>
  <si>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</si>
  <si>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</si>
  <si>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</si>
  <si>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</si>
  <si>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</si>
  <si>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</si>
  <si>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</si>
  <si>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</si>
  <si>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</si>
  <si>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</si>
  <si>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</si>
  <si>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</si>
  <si>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</si>
  <si>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</si>
  <si>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</si>
  <si>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</si>
  <si>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</si>
  <si>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</si>
  <si>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</si>
  <si>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</si>
  <si>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</si>
  <si>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</si>
  <si>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</si>
  <si>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</si>
  <si>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</si>
  <si>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</si>
  <si>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</si>
  <si>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</si>
  <si>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</si>
  <si>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</si>
  <si>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</si>
  <si>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</si>
  <si>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</si>
  <si>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</si>
  <si>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</si>
  <si>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</si>
  <si>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</si>
  <si>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</si>
  <si>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</si>
  <si>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</si>
  <si>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</si>
  <si>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</si>
  <si>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</si>
  <si>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</si>
  <si>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</si>
  <si>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</si>
  <si>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</si>
  <si>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</si>
  <si>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</si>
  <si>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</si>
  <si>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</si>
  <si>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</si>
  <si>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</si>
  <si>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</si>
  <si>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</si>
  <si>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</si>
  <si>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</si>
  <si>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</si>
  <si>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</si>
  <si>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</si>
  <si>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</si>
  <si>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</si>
  <si>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</si>
  <si>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</si>
  <si>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</si>
  <si>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</si>
  <si>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</si>
  <si>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</si>
  <si>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</si>
  <si>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</si>
  <si>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</si>
  <si>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</si>
  <si>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</si>
  <si>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</si>
  <si>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</si>
  <si>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</si>
  <si>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</si>
  <si>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</si>
  <si>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</si>
  <si>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</si>
  <si>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</si>
  <si>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</si>
  <si>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</si>
  <si>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</si>
  <si>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</si>
  <si>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</si>
  <si>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</si>
  <si>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</si>
  <si>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</si>
  <si>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</si>
  <si>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</si>
  <si>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</si>
  <si>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</si>
  <si>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</si>
  <si>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</si>
  <si>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</si>
  <si>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</si>
  <si>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</si>
  <si>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</si>
  <si>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</si>
  <si>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</si>
  <si>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</si>
  <si>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</si>
  <si>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</si>
  <si>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</si>
  <si>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</si>
  <si>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</si>
  <si>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</si>
  <si>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</si>
  <si>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</si>
  <si>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</si>
  <si>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</si>
  <si>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</si>
  <si>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</si>
  <si>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</si>
  <si>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</si>
  <si>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</si>
  <si>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</si>
  <si>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</si>
  <si>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</si>
  <si>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</si>
  <si>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</si>
  <si>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</si>
  <si>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</si>
  <si>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</si>
  <si>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</si>
  <si>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</si>
  <si>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</si>
  <si>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</si>
  <si>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</si>
  <si>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</si>
  <si>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</si>
  <si>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</si>
  <si>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</si>
  <si>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</si>
  <si>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</si>
  <si>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</si>
  <si>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</si>
  <si>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</si>
  <si>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</si>
  <si>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</si>
  <si>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</si>
  <si>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</si>
  <si>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</si>
  <si>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</si>
  <si>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</si>
  <si>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</si>
  <si>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</si>
  <si>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</si>
  <si>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</si>
  <si>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</si>
  <si>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</si>
  <si>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</si>
  <si>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</si>
  <si>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</si>
  <si>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</si>
  <si>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</si>
  <si>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</si>
  <si>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</si>
  <si>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</si>
  <si>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</si>
  <si>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</si>
  <si>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</si>
  <si>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</si>
  <si>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</si>
  <si>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</si>
  <si>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</si>
  <si>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</si>
  <si>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</si>
  <si>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</si>
  <si>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</si>
  <si>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</si>
  <si>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</si>
  <si>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</si>
  <si>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</si>
  <si>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</si>
  <si>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</si>
  <si>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</si>
  <si>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</si>
  <si>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</si>
  <si>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</si>
  <si>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</si>
  <si>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</si>
  <si>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</si>
  <si>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</si>
  <si>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</si>
  <si>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</si>
  <si>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</si>
  <si>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</si>
  <si>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</si>
  <si>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</si>
  <si>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</si>
  <si>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</si>
  <si>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</si>
  <si>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</si>
  <si>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</si>
  <si>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</si>
  <si>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</si>
  <si>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</si>
  <si>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</si>
  <si>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</si>
  <si>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</si>
  <si>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</si>
  <si>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</si>
  <si>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</si>
  <si>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</si>
  <si>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</si>
  <si>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</si>
  <si>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</si>
  <si>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</si>
  <si>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</si>
  <si>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</si>
  <si>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</si>
  <si>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</si>
  <si>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</si>
  <si>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</si>
  <si>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</si>
  <si>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</si>
  <si>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</si>
  <si>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</si>
  <si>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</si>
  <si>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</si>
  <si>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</si>
  <si>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</si>
  <si>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</si>
  <si>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</si>
  <si>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</si>
  <si>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</si>
  <si>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</si>
  <si>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</si>
  <si>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</si>
  <si>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</si>
  <si>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</si>
  <si>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</si>
  <si>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</si>
  <si>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</si>
  <si>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</si>
  <si>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</si>
  <si>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</si>
  <si>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</si>
  <si>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</si>
  <si>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</si>
  <si>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</si>
  <si>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</si>
  <si>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</si>
  <si>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</si>
  <si>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</si>
  <si>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</si>
  <si>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</si>
  <si>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</si>
  <si>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</si>
  <si>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</si>
  <si>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</si>
  <si>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</si>
  <si>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</si>
  <si>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</si>
  <si>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</si>
  <si>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</si>
  <si>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</si>
  <si>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</si>
  <si>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</si>
  <si>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</si>
  <si>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</si>
  <si>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</si>
  <si>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</si>
  <si>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</si>
  <si>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</si>
  <si>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</si>
  <si>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</si>
  <si>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</si>
  <si>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</si>
  <si>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</si>
  <si>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</si>
  <si>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</si>
  <si>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</si>
  <si>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</si>
  <si>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</si>
  <si>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</si>
  <si>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</si>
  <si>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</si>
  <si>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</si>
  <si>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</si>
  <si>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</si>
  <si>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</si>
  <si>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</si>
  <si>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</si>
  <si>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</si>
  <si>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</si>
  <si>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</si>
  <si>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</si>
  <si>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</si>
  <si>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</si>
  <si>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</si>
  <si>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</si>
  <si>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</si>
  <si>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</si>
  <si>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</si>
  <si>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</si>
  <si>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</si>
  <si>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</si>
  <si>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</si>
  <si>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</si>
  <si>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</si>
  <si>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</si>
  <si>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</si>
  <si>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</si>
  <si>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</si>
  <si>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</si>
  <si>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</si>
  <si>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</si>
  <si>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</si>
  <si>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</si>
  <si>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</si>
  <si>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</si>
  <si>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</si>
  <si>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</si>
  <si>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</si>
  <si>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</si>
  <si>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</si>
  <si>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</si>
  <si>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</si>
  <si>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</si>
  <si>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</si>
  <si>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</si>
  <si>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</si>
  <si>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</si>
  <si>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</si>
  <si>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</si>
  <si>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</si>
  <si>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</si>
  <si>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</si>
  <si>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</si>
  <si>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</si>
  <si>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</si>
  <si>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</si>
  <si>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</si>
  <si>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</si>
  <si>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</si>
  <si>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</si>
  <si>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</si>
  <si>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</si>
  <si>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</si>
  <si>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</si>
  <si>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</si>
  <si>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</si>
  <si>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</si>
  <si>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</si>
  <si>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</si>
  <si>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</si>
  <si>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</si>
  <si>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</si>
  <si>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</si>
  <si>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</si>
  <si>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</si>
  <si>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</si>
  <si>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</si>
  <si>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</si>
  <si>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</si>
  <si>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</si>
  <si>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</si>
  <si>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</si>
  <si>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</si>
  <si>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</si>
  <si>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</si>
  <si>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</si>
  <si>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</si>
  <si>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</si>
  <si>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</si>
  <si>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</si>
  <si>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</si>
  <si>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</si>
  <si>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</si>
  <si>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</si>
  <si>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</si>
  <si>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</si>
  <si>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</si>
  <si>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</si>
  <si>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</si>
  <si>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</si>
  <si>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</si>
  <si>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</si>
  <si>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</si>
  <si>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</si>
  <si>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</si>
  <si>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</si>
  <si>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</si>
  <si>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</si>
  <si>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</si>
  <si>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</si>
  <si>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</si>
  <si>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</si>
  <si>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</si>
  <si>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</si>
  <si>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</si>
  <si>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</si>
  <si>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</si>
  <si>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</si>
  <si>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</si>
  <si>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</si>
  <si>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</si>
  <si>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</si>
  <si>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</si>
  <si>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</si>
  <si>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</si>
  <si>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</si>
  <si>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</si>
  <si>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</si>
  <si>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</si>
  <si>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</si>
  <si>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</si>
  <si>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</si>
  <si>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</si>
  <si>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</si>
  <si>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</si>
  <si>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</si>
  <si>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</si>
  <si>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</si>
  <si>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</si>
  <si>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</si>
  <si>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</si>
  <si>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</si>
  <si>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</si>
  <si>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</si>
  <si>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</si>
  <si>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</si>
  <si>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</si>
  <si>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</si>
  <si>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</si>
  <si>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</si>
  <si>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</si>
  <si>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</si>
  <si>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</si>
  <si>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</si>
  <si>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</si>
  <si>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</si>
  <si>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</si>
  <si>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</si>
  <si>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</si>
  <si>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</si>
  <si>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</si>
  <si>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</si>
  <si>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</si>
  <si>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</si>
  <si>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</si>
  <si>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</si>
  <si>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</si>
  <si>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</si>
  <si>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</si>
  <si>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</si>
  <si>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</si>
  <si>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</si>
  <si>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</si>
  <si>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</si>
  <si>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</si>
  <si>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</si>
  <si>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</si>
  <si>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</si>
  <si>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</si>
  <si>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</si>
  <si>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</si>
  <si>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</si>
  <si>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</si>
  <si>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</si>
  <si>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</si>
  <si>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</si>
  <si>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</si>
  <si>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</si>
  <si>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</si>
  <si>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</si>
  <si>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</si>
  <si>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</si>
  <si>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</si>
  <si>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</si>
  <si>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</si>
  <si>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</si>
  <si>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</si>
  <si>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</si>
  <si>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</si>
  <si>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</si>
  <si>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</si>
  <si>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</si>
  <si>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</si>
  <si>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</si>
  <si>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</si>
  <si>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</si>
  <si>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</si>
  <si>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</si>
  <si>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</si>
  <si>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</si>
  <si>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</si>
  <si>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</si>
  <si>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</si>
  <si>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</si>
  <si>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</si>
  <si>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</si>
  <si>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</si>
  <si>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</si>
  <si>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</si>
  <si>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</si>
  <si>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</si>
  <si>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</si>
  <si>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</si>
  <si>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</si>
  <si>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</si>
  <si>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</si>
  <si>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</si>
  <si>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</si>
  <si>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</si>
  <si>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</si>
  <si>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</si>
  <si>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</si>
  <si>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</si>
  <si>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</si>
  <si>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</si>
  <si>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</si>
  <si>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</si>
  <si>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</si>
  <si>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</si>
  <si>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</si>
  <si>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</si>
  <si>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</si>
  <si>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</si>
  <si>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</si>
  <si>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</si>
  <si>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</si>
  <si>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</si>
  <si>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</si>
  <si>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</si>
  <si>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</si>
  <si>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</si>
  <si>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</si>
  <si>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</si>
  <si>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</si>
  <si>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</si>
  <si>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</si>
  <si>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</si>
  <si>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</si>
  <si>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</si>
  <si>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</si>
  <si>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</si>
  <si>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</si>
  <si>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</si>
  <si>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</si>
  <si>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</si>
  <si>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</si>
  <si>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</si>
  <si>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</si>
  <si>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</si>
  <si>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</si>
  <si>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</si>
  <si>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</si>
  <si>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</si>
  <si>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</si>
  <si>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</si>
  <si>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</si>
  <si>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</si>
  <si>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</si>
  <si>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</si>
  <si>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</si>
  <si>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</si>
  <si>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</si>
  <si>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</si>
  <si>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</si>
  <si>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</si>
  <si>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</si>
  <si>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</si>
  <si>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</si>
  <si>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</si>
  <si>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</si>
  <si>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</si>
  <si>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</si>
  <si>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</si>
  <si>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</si>
  <si>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</si>
  <si>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</si>
  <si>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</si>
  <si>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</si>
  <si>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</si>
  <si>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</si>
  <si>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</si>
  <si>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</si>
  <si>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</si>
  <si>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</si>
  <si>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</si>
  <si>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</si>
  <si>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</si>
  <si>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</si>
  <si>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</si>
  <si>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</si>
  <si>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</si>
  <si>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</si>
  <si>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</si>
  <si>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</si>
  <si>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</si>
  <si>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</si>
  <si>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</si>
  <si>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</si>
  <si>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</si>
  <si>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</si>
  <si>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</si>
  <si>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</si>
  <si>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</si>
  <si>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</si>
  <si>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</si>
  <si>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</si>
  <si>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</si>
  <si>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</si>
  <si>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</si>
  <si>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</si>
  <si>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</si>
  <si>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</si>
  <si>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</si>
  <si>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</si>
  <si>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</si>
  <si>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</si>
  <si>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</si>
  <si>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</si>
  <si>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</si>
  <si>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</si>
  <si>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</si>
  <si>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</si>
  <si>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</si>
  <si>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</si>
  <si>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</si>
  <si>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</si>
  <si>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</si>
  <si>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</si>
  <si>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</si>
  <si>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</si>
  <si>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</si>
  <si>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</si>
  <si>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</si>
  <si>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</si>
  <si>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</si>
  <si>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</si>
  <si>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</si>
  <si>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</si>
  <si>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</si>
  <si>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</si>
  <si>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</si>
  <si>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</si>
  <si>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</si>
  <si>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</si>
  <si>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</si>
  <si>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</si>
  <si>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</si>
  <si>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</si>
  <si>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</si>
  <si>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</si>
  <si>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</si>
  <si>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</si>
  <si>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</si>
  <si>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</si>
  <si>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</si>
  <si>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</si>
  <si>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</si>
  <si>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</si>
  <si>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</si>
  <si>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</si>
  <si>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</si>
  <si>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</si>
  <si>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</si>
  <si>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</si>
  <si>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</si>
  <si>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</si>
  <si>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</si>
  <si>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</si>
  <si>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</si>
  <si>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</si>
  <si>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</si>
  <si>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</si>
  <si>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</si>
  <si>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</si>
  <si>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</si>
  <si>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</si>
  <si>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</si>
  <si>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</si>
  <si>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</si>
  <si>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</si>
  <si>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</si>
  <si>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</si>
  <si>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</si>
  <si>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</si>
  <si>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</si>
  <si>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</si>
  <si>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</si>
  <si>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</si>
  <si>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</si>
  <si>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</si>
  <si>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</si>
  <si>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</si>
  <si>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</si>
  <si>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</si>
  <si>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</si>
  <si>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</si>
  <si>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</si>
  <si>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</si>
  <si>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</si>
  <si>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</si>
  <si>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</si>
  <si>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</si>
  <si>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</si>
  <si>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</si>
  <si>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</si>
  <si>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</si>
  <si>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</si>
  <si>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</si>
  <si>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</si>
  <si>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</si>
  <si>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</si>
  <si>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</si>
  <si>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</si>
  <si>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</si>
  <si>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</si>
  <si>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</si>
  <si>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</si>
  <si>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</si>
  <si>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</si>
  <si>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</si>
  <si>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</si>
  <si>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</si>
  <si>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</si>
  <si>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</si>
  <si>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</si>
  <si>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</si>
  <si>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</si>
  <si>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</si>
  <si>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</si>
  <si>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</si>
  <si>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</si>
  <si>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</si>
  <si>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</si>
  <si>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</si>
  <si>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</si>
  <si>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</si>
  <si>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</si>
  <si>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</si>
  <si>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</si>
  <si>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</si>
  <si>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</si>
  <si>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</si>
  <si>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</si>
  <si>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</si>
  <si>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</si>
  <si>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</si>
  <si>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</si>
  <si>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</si>
  <si>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</si>
  <si>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</si>
  <si>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</si>
  <si>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</si>
  <si>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</si>
  <si>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</si>
  <si>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</si>
  <si>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</si>
  <si>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</si>
  <si>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</si>
  <si>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</si>
  <si>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</si>
  <si>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</si>
  <si>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</si>
  <si>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</si>
  <si>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</si>
  <si>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</si>
  <si>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</si>
  <si>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</si>
  <si>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</si>
  <si>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</si>
  <si>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</si>
  <si>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</si>
  <si>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</si>
  <si>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</si>
  <si>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</si>
  <si>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</si>
  <si>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</si>
  <si>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</si>
  <si>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</si>
  <si>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</si>
  <si>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</si>
  <si>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</si>
  <si>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</si>
  <si>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</si>
  <si>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</si>
  <si>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</si>
  <si>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</si>
  <si>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</si>
  <si>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</si>
  <si>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</si>
  <si>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</si>
  <si>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</si>
  <si>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</si>
  <si>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</si>
  <si>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</si>
  <si>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</si>
  <si>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</si>
  <si>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</si>
  <si>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</si>
  <si>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</si>
  <si>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</si>
  <si>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</si>
  <si>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</si>
  <si>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</si>
  <si>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</si>
  <si>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</si>
  <si>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</si>
  <si>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</si>
  <si>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</si>
  <si>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</si>
  <si>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</si>
  <si>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</si>
  <si>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</si>
  <si>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</si>
  <si>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</si>
  <si>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</si>
  <si>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</si>
  <si>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</si>
  <si>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</si>
  <si>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</si>
  <si>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</si>
  <si>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</si>
  <si>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</si>
  <si>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</si>
  <si>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</si>
  <si>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</si>
  <si>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</si>
  <si>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</si>
  <si>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</si>
  <si>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</si>
  <si>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</si>
  <si>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</si>
  <si>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</si>
  <si>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</si>
  <si>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</si>
  <si>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</si>
  <si>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</si>
  <si>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</si>
  <si>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</si>
  <si>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</si>
  <si>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</si>
  <si>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</si>
  <si>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</si>
  <si>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</si>
  <si>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</si>
  <si>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</si>
  <si>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</si>
  <si>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</si>
  <si>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</si>
  <si>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</si>
  <si>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</si>
  <si>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</si>
  <si>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</si>
  <si>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</si>
  <si>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</si>
  <si>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</si>
  <si>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</si>
  <si>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</si>
  <si>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</si>
  <si>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</si>
  <si>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</si>
  <si>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</si>
  <si>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</si>
  <si>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</si>
  <si>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</si>
  <si>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</si>
  <si>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</si>
  <si>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</si>
  <si>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</si>
  <si>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</si>
  <si>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</si>
  <si>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</si>
  <si>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</si>
  <si>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</si>
  <si>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</si>
  <si>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</si>
  <si>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</si>
  <si>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</si>
  <si>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</si>
  <si>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</si>
  <si>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</si>
  <si>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</si>
  <si>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</si>
  <si>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</si>
  <si>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</si>
  <si>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</si>
  <si>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</si>
  <si>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</si>
  <si>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</si>
  <si>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</si>
  <si>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</si>
  <si>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</si>
  <si>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</si>
  <si>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</si>
  <si>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</si>
  <si>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</si>
  <si>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</si>
  <si>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</si>
  <si>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</si>
  <si>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</si>
  <si>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</si>
  <si>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</si>
  <si>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</si>
  <si>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</si>
  <si>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</si>
  <si>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</si>
  <si>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</si>
  <si>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</si>
  <si>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</si>
  <si>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</si>
  <si>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</si>
  <si>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</si>
  <si>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</si>
  <si>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</si>
  <si>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</si>
  <si>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</si>
  <si>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</si>
  <si>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</si>
  <si>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</si>
  <si>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</si>
  <si>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</si>
  <si>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</si>
  <si>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</si>
  <si>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</si>
  <si>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</si>
  <si>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</si>
  <si>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</si>
  <si>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</si>
  <si>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</si>
  <si>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</si>
  <si>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</si>
  <si>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</si>
  <si>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</si>
  <si>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</si>
  <si>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</si>
  <si>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</si>
  <si>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</si>
  <si>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</si>
  <si>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</si>
  <si>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</si>
  <si>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</si>
  <si>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</si>
  <si>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</si>
  <si>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</si>
  <si>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</si>
  <si>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</si>
  <si>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</si>
  <si>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</si>
  <si>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</si>
  <si>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</si>
  <si>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</si>
  <si>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</si>
  <si>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</si>
  <si>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</si>
  <si>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</si>
  <si>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</si>
  <si>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</si>
  <si>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</si>
  <si>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</si>
  <si>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</si>
  <si>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</si>
  <si>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</si>
  <si>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</si>
  <si>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</si>
  <si>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</si>
  <si>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</si>
  <si>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</si>
  <si>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</si>
  <si>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</si>
  <si>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</si>
  <si>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</si>
  <si>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</si>
  <si>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</si>
  <si>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</si>
  <si>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</si>
  <si>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</si>
  <si>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</si>
  <si>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</si>
  <si>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</si>
  <si>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</si>
  <si>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</si>
  <si>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</si>
  <si>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</si>
  <si>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</si>
  <si>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</si>
  <si>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</si>
  <si>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</si>
  <si>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</si>
  <si>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</si>
  <si>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</si>
  <si>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</si>
  <si>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</si>
  <si>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</si>
  <si>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</si>
  <si>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</si>
  <si>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</si>
  <si>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</si>
  <si>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</si>
  <si>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</si>
  <si>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</si>
  <si>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</si>
  <si>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</si>
  <si>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</si>
  <si>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</si>
  <si>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</si>
  <si>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</si>
  <si>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</si>
  <si>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</si>
  <si>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</si>
  <si>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</si>
  <si>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</si>
  <si>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</si>
  <si>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</si>
  <si>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</si>
  <si>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</si>
  <si>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</si>
  <si>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</si>
  <si>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</si>
  <si>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</si>
  <si>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</si>
  <si>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</si>
  <si>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</si>
  <si>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</si>
  <si>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</si>
  <si>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</si>
  <si>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</si>
  <si>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</si>
  <si>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</si>
  <si>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</si>
  <si>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</si>
  <si>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</si>
  <si>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</si>
  <si>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</si>
  <si>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</si>
  <si>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</si>
  <si>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</si>
  <si>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</si>
  <si>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</si>
  <si>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</si>
  <si>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</si>
  <si>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</si>
  <si>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</si>
  <si>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</si>
  <si>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</si>
  <si>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</si>
  <si>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</si>
  <si>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</si>
  <si>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</si>
  <si>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</si>
  <si>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</si>
  <si>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</si>
  <si>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</si>
  <si>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</si>
  <si>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</si>
  <si>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</si>
  <si>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</si>
  <si>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</si>
  <si>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</si>
  <si>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</si>
  <si>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</si>
  <si>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</si>
  <si>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</si>
  <si>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</si>
  <si>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</si>
  <si>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</si>
  <si>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</si>
  <si>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</si>
  <si>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</si>
  <si>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</si>
  <si>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</si>
  <si>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</si>
  <si>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</si>
  <si>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</si>
  <si>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</si>
  <si>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</si>
  <si>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</si>
  <si>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</si>
  <si>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</si>
  <si>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</si>
  <si>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</si>
  <si>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</si>
  <si>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</si>
  <si>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</si>
  <si>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</si>
  <si>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</si>
  <si>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</si>
  <si>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</si>
  <si>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</si>
  <si>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</si>
  <si>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</si>
  <si>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</si>
  <si>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</si>
  <si>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</si>
  <si>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</si>
  <si>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</si>
  <si>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</si>
  <si>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</si>
  <si>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</si>
  <si>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</si>
  <si>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</si>
  <si>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</si>
  <si>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</si>
  <si>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</si>
  <si>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</si>
  <si>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</si>
  <si>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</si>
  <si>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</si>
  <si>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</si>
  <si>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</si>
  <si>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</si>
  <si>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</si>
  <si>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</si>
  <si>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</si>
  <si>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</si>
  <si>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</si>
  <si>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</si>
  <si>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</si>
  <si>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</si>
  <si>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</si>
  <si>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</si>
  <si>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</si>
  <si>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</si>
  <si>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</si>
  <si>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</si>
  <si>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</si>
  <si>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</si>
  <si>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</si>
  <si>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</si>
  <si>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</si>
  <si>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</si>
  <si>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</si>
  <si>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</si>
  <si>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</si>
  <si>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</si>
  <si>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</si>
  <si>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</si>
  <si>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</si>
  <si>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</si>
  <si>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</si>
  <si>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</si>
  <si>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</si>
  <si>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</si>
  <si>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</si>
  <si>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</si>
  <si>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</si>
  <si>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</si>
  <si>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</si>
  <si>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</si>
  <si>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</si>
  <si>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</si>
  <si>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</si>
  <si>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</si>
  <si>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</si>
  <si>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</si>
  <si>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</si>
  <si>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</si>
  <si>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</si>
  <si>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</si>
  <si>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</si>
  <si>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</si>
  <si>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</si>
  <si>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</si>
  <si>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</si>
  <si>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</si>
  <si>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</si>
  <si>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</si>
  <si>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</si>
  <si>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</si>
  <si>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</si>
  <si>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</si>
  <si>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</si>
  <si>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</si>
  <si>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</si>
  <si>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</si>
  <si>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</si>
  <si>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</si>
  <si>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</si>
  <si>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</si>
  <si>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</si>
  <si>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</si>
  <si>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</si>
  <si>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</si>
  <si>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</si>
  <si>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</si>
  <si>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</si>
  <si>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</si>
  <si>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</si>
  <si>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</si>
  <si>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</si>
  <si>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</si>
  <si>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</si>
  <si>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</si>
  <si>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</si>
  <si>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</si>
  <si>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</si>
  <si>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</si>
  <si>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</si>
  <si>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</si>
  <si>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</si>
  <si>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</si>
  <si>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</si>
  <si>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</si>
  <si>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</si>
  <si>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</si>
  <si>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</si>
  <si>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</si>
  <si>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</si>
  <si>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</si>
  <si>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</si>
  <si>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</si>
  <si>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</si>
  <si>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</si>
  <si>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</si>
  <si>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</si>
  <si>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</si>
  <si>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</si>
  <si>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</si>
  <si>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</si>
  <si>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</si>
  <si>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</si>
  <si>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</si>
  <si>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</si>
  <si>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</si>
  <si>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</si>
  <si>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</si>
  <si>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</si>
  <si>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</si>
  <si>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</si>
  <si>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</si>
  <si>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</si>
  <si>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</si>
  <si>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</si>
  <si>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</si>
  <si>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</si>
  <si>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</si>
  <si>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</si>
  <si>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</si>
  <si>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</si>
  <si>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</si>
  <si>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</si>
  <si>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</si>
  <si>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</si>
  <si>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</si>
  <si>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</si>
  <si>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</si>
  <si>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</si>
  <si>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</si>
  <si>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</si>
  <si>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</si>
  <si>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</si>
  <si>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</si>
  <si>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</si>
  <si>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</si>
  <si>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</si>
  <si>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</si>
  <si>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</si>
  <si>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</si>
  <si>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</si>
  <si>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</si>
  <si>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</si>
  <si>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</si>
  <si>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</si>
  <si>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</si>
  <si>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</si>
  <si>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</si>
  <si>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</si>
  <si>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</si>
  <si>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</si>
  <si>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</si>
  <si>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</si>
  <si>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</si>
  <si>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</si>
  <si>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</si>
  <si>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</si>
  <si>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</si>
  <si>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</si>
  <si>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</si>
  <si>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</si>
  <si>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</si>
  <si>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</si>
  <si>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</si>
  <si>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</si>
  <si>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</si>
  <si>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</si>
  <si>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</si>
  <si>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</si>
  <si>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</si>
  <si>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</si>
  <si>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</si>
  <si>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</si>
  <si>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</si>
  <si>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</si>
  <si>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</si>
  <si>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</si>
  <si>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</si>
  <si>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</si>
  <si>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</si>
  <si>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</si>
  <si>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</si>
  <si>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</si>
  <si>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</si>
  <si>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</si>
  <si>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</si>
  <si>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</si>
  <si>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</si>
  <si>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</si>
  <si>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</si>
  <si>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</si>
  <si>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</si>
  <si>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</si>
  <si>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</si>
  <si>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</si>
  <si>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</si>
  <si>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</si>
  <si>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</si>
  <si>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</si>
  <si>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</si>
  <si>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</si>
  <si>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</si>
  <si>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</si>
  <si>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</si>
  <si>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</si>
  <si>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</si>
  <si>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</si>
  <si>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</si>
  <si>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</si>
  <si>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</si>
  <si>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</si>
  <si>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</si>
  <si>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</si>
  <si>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</si>
  <si>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</si>
  <si>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</si>
  <si>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</si>
  <si>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</si>
  <si>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</si>
  <si>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</si>
  <si>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</si>
  <si>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</si>
  <si>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</si>
  <si>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</si>
  <si>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</si>
  <si>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</si>
  <si>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</si>
  <si>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</si>
  <si>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</si>
  <si>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</si>
  <si>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</si>
  <si>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</si>
  <si>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</si>
  <si>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</si>
  <si>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</si>
  <si>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</si>
  <si>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</si>
  <si>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</si>
  <si>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</si>
  <si>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</si>
  <si>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</si>
  <si>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</si>
  <si>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</si>
  <si>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</si>
  <si>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</si>
  <si>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</si>
  <si>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</si>
  <si>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</si>
  <si>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</si>
  <si>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</si>
  <si>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</si>
  <si>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</si>
  <si>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</si>
  <si>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</si>
  <si>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</si>
  <si>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</si>
  <si>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</si>
  <si>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</si>
  <si>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</si>
  <si>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</si>
  <si>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</si>
  <si>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</si>
  <si>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</si>
  <si>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</si>
  <si>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</si>
  <si>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</si>
  <si>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</si>
  <si>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</si>
  <si>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</si>
  <si>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</si>
  <si>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</si>
  <si>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</si>
  <si>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</si>
  <si>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</si>
  <si>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</si>
  <si>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</si>
  <si>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</si>
  <si>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</si>
  <si>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</si>
  <si>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</si>
  <si>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</si>
  <si>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</si>
  <si>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</si>
  <si>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</si>
  <si>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</si>
  <si>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</si>
  <si>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</si>
  <si>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</si>
  <si>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</si>
  <si>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</si>
  <si>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</si>
  <si>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</si>
  <si>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</si>
  <si>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</si>
  <si>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</si>
  <si>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</si>
  <si>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</si>
  <si>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</si>
  <si>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</si>
  <si>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</si>
  <si>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</si>
  <si>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</si>
  <si>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</si>
  <si>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</si>
  <si>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</si>
  <si>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</si>
  <si>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</si>
  <si>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</si>
  <si>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</si>
  <si>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</si>
  <si>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</si>
  <si>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</si>
  <si>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</si>
  <si>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</si>
  <si>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</si>
  <si>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</si>
  <si>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</si>
  <si>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</si>
  <si>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</si>
  <si>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</si>
  <si>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</si>
  <si>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</si>
  <si>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</si>
  <si>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</si>
  <si>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</si>
  <si>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</si>
  <si>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</si>
  <si>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</si>
  <si>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</si>
  <si>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</si>
  <si>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</si>
  <si>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</si>
  <si>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</si>
  <si>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</si>
  <si>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</si>
  <si>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</si>
  <si>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</si>
  <si>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</si>
  <si>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</si>
  <si>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</si>
  <si>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</si>
  <si>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</si>
  <si>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</si>
  <si>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</si>
  <si>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</si>
  <si>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</si>
  <si>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</si>
  <si>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</si>
  <si>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</si>
  <si>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</si>
  <si>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</si>
  <si>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</si>
  <si>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</si>
  <si>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</si>
  <si>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</si>
  <si>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</si>
  <si>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</si>
  <si>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</si>
  <si>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</si>
  <si>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</si>
  <si>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</si>
  <si>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</si>
  <si>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</si>
  <si>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</si>
  <si>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</si>
  <si>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</si>
  <si>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</si>
  <si>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</si>
  <si>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</si>
  <si>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</si>
  <si>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</si>
  <si>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</si>
  <si>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</si>
  <si>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</si>
  <si>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</si>
  <si>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</si>
  <si>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</si>
  <si>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</si>
  <si>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</si>
  <si>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</si>
  <si>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</si>
  <si>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</si>
  <si>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</si>
  <si>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</si>
  <si>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</si>
  <si>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</si>
  <si>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</si>
  <si>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</si>
  <si>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</si>
  <si>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</si>
  <si>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</si>
  <si>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</si>
  <si>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</si>
  <si>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</si>
  <si>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</si>
  <si>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</si>
  <si>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</si>
  <si>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</si>
  <si>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</si>
  <si>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</si>
  <si>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</si>
  <si>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</si>
  <si>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</si>
  <si>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</si>
  <si>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</si>
  <si>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</si>
  <si>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</si>
  <si>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</si>
  <si>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</si>
  <si>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</si>
  <si>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</si>
  <si>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</si>
  <si>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</si>
  <si>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</si>
  <si>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</si>
  <si>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</si>
  <si>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</si>
  <si>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</si>
  <si>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</si>
  <si>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</si>
  <si>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</si>
  <si>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</si>
  <si>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</si>
  <si>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</si>
  <si>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</si>
  <si>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</si>
  <si>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</si>
  <si>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</si>
  <si>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</si>
  <si>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</si>
  <si>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</si>
  <si>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</si>
  <si>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</si>
  <si>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</si>
  <si>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</si>
  <si>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</si>
  <si>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</si>
  <si>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</si>
  <si>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</si>
  <si>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</si>
  <si>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</si>
  <si>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</si>
  <si>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</si>
  <si>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</si>
  <si>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</si>
  <si>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</si>
  <si>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</si>
  <si>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</si>
  <si>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</si>
  <si>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</si>
  <si>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</si>
  <si>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</si>
  <si>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</si>
  <si>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</si>
  <si>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</si>
  <si>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</si>
  <si>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</si>
  <si>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</si>
  <si>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</si>
  <si>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</si>
  <si>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</si>
  <si>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</si>
  <si>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</si>
  <si>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</si>
  <si>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</si>
  <si>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</si>
  <si>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</si>
  <si>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</si>
  <si>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</si>
  <si>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</si>
  <si>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</si>
  <si>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</si>
  <si>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</si>
  <si>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</si>
  <si>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</si>
  <si>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</si>
  <si>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</si>
  <si>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</si>
  <si>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</si>
  <si>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</si>
  <si>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</si>
  <si>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</si>
  <si>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</si>
  <si>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</si>
  <si>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</si>
  <si>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</si>
  <si>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</si>
  <si>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</si>
  <si>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</si>
  <si>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</si>
  <si>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</si>
  <si>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</si>
  <si>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</si>
  <si>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</si>
  <si>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</si>
  <si>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</si>
  <si>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</si>
  <si>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</si>
  <si>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</si>
  <si>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</si>
  <si>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</si>
  <si>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</si>
  <si>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</si>
  <si>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</si>
  <si>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</si>
  <si>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</si>
  <si>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</si>
  <si>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</si>
  <si>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</si>
  <si>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</si>
  <si>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</si>
  <si>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</si>
  <si>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</si>
  <si>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</si>
  <si>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</si>
  <si>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</si>
  <si>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</si>
  <si>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</si>
  <si>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</si>
  <si>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</si>
  <si>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</si>
  <si>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</si>
  <si>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</si>
  <si>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</si>
  <si>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</si>
  <si>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</si>
  <si>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</si>
  <si>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</si>
  <si>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</si>
  <si>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</si>
  <si>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</si>
  <si>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</si>
  <si>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</si>
  <si>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</si>
  <si>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</si>
  <si>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</si>
  <si>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</si>
  <si>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</si>
  <si>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</si>
  <si>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</si>
  <si>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</si>
  <si>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</si>
  <si>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</si>
  <si>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</si>
  <si>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</si>
  <si>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</si>
  <si>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</si>
  <si>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</si>
  <si>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</si>
  <si>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</si>
  <si>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</si>
  <si>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</si>
  <si>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</si>
  <si>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</si>
  <si>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</si>
  <si>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</si>
  <si>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</si>
  <si>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</si>
  <si>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</si>
  <si>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</si>
  <si>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</si>
  <si>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</si>
  <si>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</si>
  <si>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</si>
  <si>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</si>
  <si>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</si>
  <si>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</si>
  <si>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</si>
  <si>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</si>
  <si>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</si>
  <si>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</si>
  <si>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</si>
  <si>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</si>
  <si>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</si>
  <si>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</si>
  <si>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</si>
  <si>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</si>
  <si>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</si>
  <si>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</si>
  <si>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</si>
  <si>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</si>
  <si>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</si>
  <si>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</si>
  <si>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</si>
  <si>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</si>
  <si>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</si>
  <si>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</si>
  <si>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</si>
  <si>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</si>
  <si>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</si>
  <si>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</si>
  <si>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</si>
  <si>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</si>
  <si>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</si>
  <si>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</si>
  <si>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</si>
  <si>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</si>
  <si>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</si>
  <si>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</si>
  <si>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</si>
  <si>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</si>
  <si>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</si>
  <si>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</si>
  <si>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</si>
  <si>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</si>
  <si>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</si>
  <si>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</si>
  <si>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</si>
  <si>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</si>
  <si>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</si>
  <si>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</si>
  <si>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</si>
  <si>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</si>
  <si>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</si>
  <si>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</si>
  <si>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</si>
  <si>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</si>
  <si>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</si>
  <si>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</si>
  <si>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</si>
  <si>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</si>
  <si>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</si>
  <si>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</si>
  <si>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</si>
  <si>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</si>
  <si>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</si>
  <si>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</si>
  <si>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</si>
  <si>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</si>
  <si>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</si>
  <si>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</si>
  <si>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</si>
  <si>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</si>
  <si>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</si>
  <si>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</si>
  <si>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</si>
  <si>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</si>
  <si>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</si>
  <si>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</si>
  <si>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</si>
  <si>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</si>
  <si>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</si>
  <si>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</si>
  <si>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</si>
  <si>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</si>
  <si>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</si>
  <si>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</si>
  <si>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</si>
  <si>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</si>
  <si>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</si>
  <si>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</si>
  <si>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</si>
  <si>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</si>
  <si>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</si>
  <si>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</si>
  <si>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</si>
  <si>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</si>
  <si>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</si>
  <si>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</si>
  <si>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</si>
  <si>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</si>
  <si>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</si>
  <si>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</si>
  <si>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</si>
  <si>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</si>
  <si>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</si>
  <si>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</si>
  <si>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</si>
  <si>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</si>
  <si>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</si>
  <si>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</si>
  <si>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</si>
  <si>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</si>
  <si>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</si>
  <si>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</si>
  <si>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</si>
  <si>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</si>
  <si>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</si>
  <si>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</si>
  <si>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</si>
  <si>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</si>
  <si>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</si>
  <si>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</si>
  <si>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</si>
  <si>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</si>
  <si>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</si>
  <si>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</si>
  <si>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</si>
  <si>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</si>
  <si>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</si>
  <si>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</si>
  <si>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</si>
  <si>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</si>
  <si>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</si>
  <si>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</si>
  <si>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</si>
  <si>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</si>
  <si>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</si>
  <si>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</si>
  <si>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</si>
  <si>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</si>
  <si>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</si>
  <si>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</si>
  <si>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</si>
  <si>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</si>
  <si>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</si>
  <si>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</si>
  <si>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</si>
  <si>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</si>
  <si>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</si>
  <si>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</si>
  <si>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</si>
  <si>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</si>
  <si>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</si>
  <si>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</si>
  <si>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</si>
  <si>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</si>
  <si>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</si>
  <si>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</si>
  <si>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</si>
  <si>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</si>
  <si>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</si>
  <si>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</si>
  <si>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</si>
  <si>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</si>
  <si>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</si>
  <si>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</si>
  <si>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</si>
  <si>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</si>
  <si>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</si>
  <si>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</si>
  <si>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</si>
  <si>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</si>
  <si>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</si>
  <si>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</si>
  <si>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</si>
  <si>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</si>
  <si>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</si>
  <si>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</si>
  <si>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</si>
  <si>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</si>
  <si>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</si>
  <si>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</si>
  <si>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</si>
  <si>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</si>
  <si>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</si>
  <si>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</si>
  <si>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</si>
  <si>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</si>
  <si>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</si>
  <si>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</si>
  <si>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</si>
  <si>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</si>
  <si>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</si>
  <si>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</si>
  <si>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</si>
  <si>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</si>
  <si>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</si>
  <si>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</si>
  <si>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</si>
  <si>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</si>
  <si>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</si>
  <si>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</si>
  <si>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</si>
  <si>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</si>
  <si>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</si>
  <si>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</si>
  <si>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</si>
  <si>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</si>
  <si>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</si>
  <si>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</si>
  <si>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</si>
  <si>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</si>
  <si>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</si>
  <si>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</si>
  <si>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</si>
  <si>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</si>
  <si>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</si>
  <si>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</si>
  <si>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</si>
  <si>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</si>
  <si>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</si>
  <si>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</si>
  <si>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</si>
  <si>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</si>
  <si>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</si>
  <si>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</si>
  <si>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</si>
  <si>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</si>
  <si>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</si>
  <si>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</si>
  <si>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</si>
  <si>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</si>
  <si>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</si>
  <si>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</si>
  <si>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</si>
  <si>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</si>
  <si>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</si>
  <si>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</si>
  <si>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</si>
  <si>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</si>
  <si>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</si>
  <si>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</si>
  <si>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</si>
  <si>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</si>
  <si>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</si>
  <si>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</si>
  <si>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</si>
  <si>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</si>
  <si>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</si>
  <si>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</si>
  <si>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</si>
  <si>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</si>
  <si>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</si>
  <si>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</si>
  <si>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</si>
  <si>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</si>
  <si>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</si>
  <si>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</si>
  <si>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</si>
  <si>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</si>
  <si>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</si>
  <si>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</si>
  <si>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</si>
  <si>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</si>
  <si>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</si>
  <si>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</si>
  <si>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</si>
  <si>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</si>
  <si>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</si>
  <si>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</si>
  <si>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</si>
  <si>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</si>
  <si>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</si>
  <si>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</si>
  <si>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</si>
  <si>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</si>
  <si>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</si>
  <si>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</si>
  <si>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</si>
  <si>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</si>
  <si>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</si>
  <si>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</si>
  <si>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</si>
  <si>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</si>
  <si>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</si>
  <si>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</si>
  <si>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</si>
  <si>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</si>
  <si>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</si>
  <si>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</si>
  <si>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</si>
  <si>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</si>
  <si>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</si>
  <si>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</si>
  <si>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</si>
  <si>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</si>
  <si>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</si>
  <si>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</si>
  <si>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</si>
  <si>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</si>
  <si>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</si>
  <si>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</si>
  <si>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</si>
  <si>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</si>
  <si>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</si>
  <si>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</si>
  <si>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</si>
  <si>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</si>
  <si>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</si>
  <si>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</si>
  <si>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</si>
  <si>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</si>
  <si>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</si>
  <si>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</si>
  <si>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</si>
  <si>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</si>
  <si>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</si>
  <si>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</si>
  <si>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</si>
  <si>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</si>
  <si>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</si>
  <si>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</si>
  <si>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</si>
  <si>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</si>
  <si>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</si>
  <si>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</si>
  <si>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</si>
  <si>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</si>
  <si>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</si>
  <si>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</si>
  <si>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</si>
  <si>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</si>
  <si>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</si>
  <si>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</si>
  <si>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</si>
  <si>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</si>
  <si>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</si>
  <si>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</si>
  <si>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</si>
  <si>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</si>
  <si>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</si>
  <si>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</si>
  <si>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</si>
  <si>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</si>
  <si>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</si>
  <si>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</si>
  <si>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</si>
  <si>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</si>
  <si>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</si>
  <si>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</si>
  <si>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</si>
  <si>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</si>
  <si>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</si>
  <si>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</si>
  <si>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</si>
  <si>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</si>
  <si>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</si>
  <si>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</si>
  <si>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</si>
  <si>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</si>
  <si>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</si>
  <si>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</si>
  <si>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</si>
  <si>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</si>
  <si>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</si>
  <si>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</si>
  <si>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</si>
  <si>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</si>
  <si>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</si>
  <si>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</si>
  <si>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</si>
  <si>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</si>
  <si>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</si>
  <si>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</si>
  <si>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</si>
  <si>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</si>
  <si>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</si>
  <si>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</si>
  <si>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</si>
  <si>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</si>
  <si>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</si>
  <si>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</si>
  <si>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</si>
  <si>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</si>
  <si>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</si>
  <si>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</si>
  <si>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</si>
  <si>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</si>
  <si>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</si>
  <si>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</si>
  <si>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</si>
  <si>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</si>
  <si>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</si>
  <si>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</si>
  <si>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</si>
  <si>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</si>
  <si>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</si>
  <si>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</si>
  <si>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</si>
  <si>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</si>
  <si>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</si>
  <si>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</si>
  <si>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</si>
  <si>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</si>
  <si>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</si>
  <si>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</si>
  <si>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</si>
  <si>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</si>
  <si>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</si>
  <si>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</si>
  <si>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</si>
  <si>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</si>
  <si>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</si>
  <si>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</si>
  <si>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</si>
  <si>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</si>
  <si>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</si>
  <si>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</si>
  <si>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</si>
  <si>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</si>
  <si>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</si>
  <si>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</si>
  <si>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</si>
  <si>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</si>
  <si>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</si>
  <si>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</si>
  <si>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</si>
  <si>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</si>
  <si>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</si>
  <si>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</si>
  <si>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</si>
  <si>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</si>
  <si>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</si>
  <si>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</si>
  <si>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</si>
  <si>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</si>
  <si>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</si>
  <si>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</si>
  <si>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</si>
  <si>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</si>
  <si>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</si>
  <si>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</si>
  <si>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</si>
  <si>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</si>
  <si>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</si>
  <si>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</si>
  <si>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</si>
  <si>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</si>
  <si>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</si>
  <si>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</si>
  <si>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</si>
  <si>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</si>
  <si>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</si>
  <si>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</si>
  <si>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</si>
  <si>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</si>
  <si>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</si>
  <si>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</si>
  <si>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</si>
  <si>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</si>
  <si>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</si>
  <si>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</si>
  <si>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</si>
  <si>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</si>
  <si>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</si>
  <si>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</si>
  <si>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</si>
  <si>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</si>
  <si>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</si>
  <si>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</si>
  <si>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</si>
  <si>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</si>
  <si>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</si>
  <si>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</si>
  <si>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</si>
  <si>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</si>
  <si>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</si>
  <si>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</si>
  <si>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</si>
  <si>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</si>
  <si>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</si>
  <si>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</si>
  <si>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</si>
  <si>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</si>
  <si>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</si>
  <si>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</si>
  <si>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</si>
  <si>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</si>
  <si>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</si>
  <si>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</si>
  <si>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</si>
  <si>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</si>
  <si>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</si>
  <si>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</si>
  <si>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</si>
  <si>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</si>
  <si>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</si>
  <si>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</si>
  <si>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</si>
  <si>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</si>
  <si>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</si>
  <si>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</si>
  <si>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</si>
  <si>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</si>
  <si>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</si>
  <si>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</si>
  <si>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</si>
  <si>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</si>
  <si>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</si>
  <si>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</si>
  <si>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</si>
  <si>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</si>
  <si>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</si>
  <si>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</si>
  <si>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</si>
  <si>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</si>
  <si>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</si>
  <si>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</si>
  <si>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</si>
  <si>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</si>
  <si>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</si>
  <si>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</si>
  <si>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</si>
  <si>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</si>
  <si>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</si>
  <si>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</si>
  <si>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</si>
  <si>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</si>
  <si>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</si>
  <si>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</si>
  <si>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</si>
  <si>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</si>
  <si>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</si>
  <si>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</si>
  <si>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</si>
  <si>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</si>
  <si>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</si>
  <si>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</si>
  <si>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</si>
  <si>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</si>
  <si>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</si>
  <si>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</si>
  <si>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</si>
  <si>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</si>
  <si>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</si>
  <si>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</si>
  <si>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</si>
  <si>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</si>
  <si>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</si>
  <si>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</si>
  <si>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</si>
  <si>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</si>
  <si>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</si>
  <si>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</si>
  <si>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</si>
  <si>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</si>
  <si>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</si>
  <si>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</si>
  <si>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</si>
  <si>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</si>
  <si>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</si>
  <si>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</si>
  <si>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</si>
  <si>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</si>
  <si>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</si>
  <si>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</si>
  <si>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</si>
  <si>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</si>
  <si>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</si>
  <si>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</si>
  <si>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</si>
  <si>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</si>
  <si>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</si>
  <si>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</si>
  <si>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</si>
  <si>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</si>
  <si>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</si>
  <si>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</si>
  <si>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</si>
  <si>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</si>
  <si>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</si>
  <si>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</si>
  <si>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</si>
  <si>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</si>
  <si>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</si>
  <si>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</si>
  <si>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</si>
  <si>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</si>
  <si>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</si>
  <si>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</si>
  <si>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</si>
  <si>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</si>
  <si>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</si>
  <si>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</si>
  <si>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</si>
  <si>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</si>
  <si>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</si>
  <si>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</si>
  <si>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</si>
  <si>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</si>
  <si>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</si>
  <si>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</si>
  <si>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</si>
  <si>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</si>
  <si>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</si>
  <si>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</si>
  <si>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</si>
  <si>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</si>
  <si>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</si>
  <si>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</si>
  <si>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</si>
  <si>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</si>
  <si>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</si>
  <si>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</si>
  <si>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</si>
  <si>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</si>
  <si>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</si>
  <si>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</si>
  <si>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</si>
  <si>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</si>
  <si>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</si>
  <si>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</si>
  <si>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</si>
  <si>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</si>
  <si>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</si>
  <si>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</si>
  <si>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</si>
  <si>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</si>
  <si>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</si>
  <si>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</si>
  <si>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</si>
  <si>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</si>
  <si>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</si>
  <si>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</si>
  <si>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</si>
  <si>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</si>
  <si>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</si>
  <si>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</si>
  <si>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</si>
  <si>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</si>
  <si>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</si>
  <si>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</si>
  <si>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</si>
  <si>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</si>
  <si>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</si>
  <si>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</si>
  <si>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</si>
  <si>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</si>
  <si>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</si>
  <si>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</si>
  <si>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</si>
  <si>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</si>
  <si>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</si>
  <si>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</si>
  <si>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</si>
  <si>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</si>
  <si>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</si>
  <si>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</si>
  <si>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</si>
  <si>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</si>
  <si>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</si>
  <si>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</si>
  <si>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</si>
  <si>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</si>
  <si>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</si>
  <si>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</si>
  <si>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</si>
  <si>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</si>
  <si>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</si>
  <si>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</si>
  <si>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</si>
  <si>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</si>
  <si>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</si>
  <si>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</si>
  <si>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</si>
  <si>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</si>
  <si>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</si>
  <si>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</si>
  <si>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</si>
  <si>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</si>
  <si>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</si>
  <si>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</si>
  <si>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</si>
  <si>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</si>
  <si>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</si>
  <si>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</si>
  <si>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</si>
  <si>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</si>
  <si>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</si>
  <si>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</si>
  <si>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</si>
  <si>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</si>
  <si>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</si>
  <si>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</si>
  <si>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</si>
  <si>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</si>
  <si>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</si>
  <si>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</si>
  <si>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</si>
  <si>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</si>
  <si>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</si>
  <si>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</si>
  <si>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</si>
  <si>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</si>
  <si>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</si>
  <si>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</si>
  <si>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</si>
  <si>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</si>
  <si>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</si>
  <si>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</si>
  <si>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</si>
  <si>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</si>
  <si>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</si>
  <si>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</si>
  <si>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</si>
  <si>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</si>
  <si>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</si>
  <si>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</si>
  <si>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</si>
  <si>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</si>
  <si>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</si>
  <si>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</si>
  <si>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</si>
  <si>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</si>
  <si>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</si>
  <si>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</si>
  <si>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</si>
  <si>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</si>
  <si>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</si>
  <si>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</si>
  <si>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</si>
  <si>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</si>
  <si>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</si>
  <si>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</si>
  <si>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</si>
  <si>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</si>
  <si>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</si>
  <si>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</si>
  <si>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</si>
  <si>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</si>
  <si>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</si>
  <si>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</si>
  <si>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</si>
  <si>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</si>
  <si>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</si>
  <si>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</si>
  <si>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</si>
  <si>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</si>
  <si>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</si>
  <si>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</si>
  <si>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</si>
  <si>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</si>
  <si>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</si>
  <si>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</si>
  <si>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</si>
  <si>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</si>
  <si>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</si>
  <si>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</si>
  <si>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</si>
  <si>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</si>
  <si>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</si>
  <si>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</si>
  <si>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</si>
  <si>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</si>
  <si>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</si>
  <si>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</si>
  <si>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</si>
  <si>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</si>
  <si>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</si>
  <si>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</si>
  <si>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</si>
  <si>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</si>
  <si>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</si>
  <si>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</si>
  <si>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</si>
  <si>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</si>
  <si>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</si>
  <si>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</si>
  <si>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</si>
  <si>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</si>
  <si>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</si>
  <si>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</si>
  <si>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</si>
  <si>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</si>
  <si>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</si>
  <si>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</si>
  <si>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</si>
  <si>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</si>
  <si>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</si>
  <si>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</si>
  <si>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</si>
  <si>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</si>
  <si>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</si>
  <si>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</si>
  <si>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</si>
  <si>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</si>
  <si>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</si>
  <si>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</si>
  <si>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</si>
  <si>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</si>
  <si>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</si>
  <si>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</si>
  <si>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</si>
  <si>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</si>
  <si>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</si>
  <si>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</si>
  <si>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</si>
  <si>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</si>
  <si>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</si>
  <si>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</si>
  <si>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</si>
  <si>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</si>
  <si>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</si>
  <si>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</si>
  <si>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</si>
  <si>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</si>
  <si>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</si>
  <si>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</si>
  <si>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</si>
  <si>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</si>
  <si>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</si>
  <si>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</si>
  <si>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</si>
  <si>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</si>
  <si>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</si>
  <si>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</si>
  <si>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</si>
  <si>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</si>
  <si>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</si>
  <si>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</si>
  <si>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</si>
  <si>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</si>
  <si>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</si>
  <si>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</si>
  <si>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</si>
  <si>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</si>
  <si>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</si>
  <si>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</si>
  <si>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</si>
  <si>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</si>
  <si>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</si>
  <si>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</si>
  <si>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</si>
  <si>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</si>
  <si>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</si>
  <si>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</si>
  <si>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</si>
  <si>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</si>
  <si>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</si>
  <si>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</si>
  <si>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</si>
  <si>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</si>
  <si>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</si>
  <si>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</si>
  <si>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</si>
  <si>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</si>
  <si>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</si>
  <si>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</si>
  <si>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</si>
  <si>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</si>
  <si>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</si>
  <si>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</si>
  <si>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</si>
  <si>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</si>
  <si>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</si>
  <si>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</si>
  <si>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</si>
  <si>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</si>
  <si>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</si>
  <si>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</si>
  <si>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</si>
  <si>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</si>
  <si>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</si>
  <si>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</si>
  <si>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</si>
  <si>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</si>
  <si>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</si>
  <si>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</si>
  <si>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</si>
  <si>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</si>
  <si>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</si>
  <si>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</si>
  <si>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</si>
  <si>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</si>
  <si>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</si>
  <si>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</si>
  <si>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</si>
  <si>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</si>
  <si>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</si>
  <si>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</si>
  <si>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</si>
  <si>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</si>
  <si>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</si>
  <si>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</si>
  <si>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</si>
  <si>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</si>
  <si>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</si>
  <si>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</si>
  <si>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</si>
  <si>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</si>
  <si>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</si>
  <si>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</si>
  <si>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</si>
  <si>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</si>
  <si>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</si>
  <si>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</si>
  <si>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</si>
  <si>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</si>
  <si>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</si>
  <si>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</si>
  <si>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</si>
  <si>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</si>
  <si>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</si>
  <si>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</si>
  <si>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</si>
  <si>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</si>
  <si>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</si>
  <si>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</si>
  <si>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</si>
  <si>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</si>
  <si>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</si>
  <si>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</si>
  <si>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</si>
  <si>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</si>
  <si>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</si>
  <si>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</si>
  <si>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</si>
  <si>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</si>
  <si>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</si>
  <si>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</si>
  <si>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</si>
  <si>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</si>
  <si>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</si>
  <si>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</si>
  <si>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</si>
  <si>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</si>
  <si>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</si>
  <si>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</si>
  <si>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</si>
  <si>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</si>
  <si>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</si>
  <si>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</si>
  <si>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</si>
  <si>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</si>
  <si>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</si>
  <si>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</si>
  <si>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</si>
  <si>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</si>
  <si>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</si>
  <si>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</si>
  <si>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</si>
  <si>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</si>
  <si>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</si>
  <si>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</si>
  <si>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</si>
  <si>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</si>
  <si>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</si>
  <si>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</si>
  <si>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</si>
  <si>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</si>
  <si>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</si>
  <si>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</si>
  <si>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</si>
  <si>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</si>
  <si>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</si>
  <si>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</si>
  <si>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</si>
  <si>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</si>
  <si>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</si>
  <si>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</si>
  <si>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</si>
  <si>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</si>
  <si>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</si>
  <si>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</si>
  <si>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</si>
  <si>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</si>
  <si>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</si>
  <si>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</si>
  <si>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</si>
  <si>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</si>
  <si>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</si>
  <si>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</si>
  <si>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</si>
  <si>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</si>
  <si>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</si>
  <si>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</si>
  <si>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</si>
  <si>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</si>
  <si>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</si>
  <si>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</si>
  <si>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</si>
  <si>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</si>
  <si>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</si>
  <si>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</si>
  <si>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</si>
  <si>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</si>
  <si>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</si>
  <si>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</si>
  <si>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</si>
  <si>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</si>
  <si>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</si>
  <si>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</si>
  <si>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</si>
  <si>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</si>
  <si>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</si>
  <si>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</si>
  <si>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</si>
  <si>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</si>
  <si>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</si>
  <si>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</si>
  <si>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</si>
  <si>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</si>
  <si>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</si>
  <si>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</si>
  <si>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</si>
  <si>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</si>
  <si>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</si>
  <si>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</si>
  <si>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</si>
  <si>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</si>
  <si>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</si>
  <si>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</si>
  <si>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</si>
  <si>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</si>
  <si>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</si>
  <si>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</si>
  <si>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</si>
  <si>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</si>
  <si>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</si>
  <si>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</si>
  <si>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</si>
  <si>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</si>
  <si>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</si>
  <si>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</si>
  <si>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</si>
  <si>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</si>
  <si>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</si>
  <si>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</si>
  <si>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</si>
  <si>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</si>
  <si>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</si>
  <si>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</si>
  <si>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</si>
  <si>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</si>
  <si>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</si>
  <si>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</si>
  <si>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</si>
  <si>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</si>
  <si>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</si>
  <si>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</si>
  <si>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</si>
  <si>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</si>
  <si>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</si>
  <si>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</si>
  <si>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</si>
  <si>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</si>
  <si>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</si>
  <si>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</si>
  <si>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</si>
  <si>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</si>
  <si>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</si>
  <si>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</si>
  <si>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</si>
  <si>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</si>
  <si>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</si>
  <si>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</si>
  <si>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</si>
  <si>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</si>
  <si>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</si>
  <si>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</si>
  <si>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</si>
  <si>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</si>
  <si>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</si>
  <si>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</si>
  <si>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</si>
  <si>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</si>
  <si>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</si>
  <si>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</si>
  <si>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</si>
  <si>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</si>
  <si>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</si>
  <si>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</si>
  <si>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</si>
  <si>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</si>
  <si>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</si>
  <si>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</si>
  <si>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</si>
  <si>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</si>
  <si>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</si>
  <si>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</si>
  <si>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</si>
  <si>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</si>
  <si>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</si>
  <si>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</si>
  <si>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</si>
  <si>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</si>
  <si>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</si>
  <si>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</si>
  <si>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</si>
  <si>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</si>
  <si>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</si>
  <si>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</si>
  <si>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</si>
  <si>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</si>
  <si>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</si>
  <si>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</si>
  <si>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</si>
  <si>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</si>
  <si>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</si>
  <si>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</si>
  <si>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</si>
  <si>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</si>
  <si>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</si>
  <si>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</si>
  <si>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</si>
  <si>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</si>
  <si>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</si>
  <si>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</si>
  <si>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</si>
  <si>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</si>
  <si>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</si>
  <si>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</si>
  <si>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</si>
  <si>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</si>
  <si>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</si>
  <si>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</si>
  <si>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</si>
  <si>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</si>
  <si>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</si>
  <si>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</si>
  <si>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</si>
  <si>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</si>
  <si>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</si>
  <si>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</si>
  <si>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</si>
  <si>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</si>
  <si>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</si>
  <si>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</si>
  <si>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</si>
  <si>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</si>
  <si>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</si>
  <si>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</si>
  <si>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</si>
  <si>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</si>
  <si>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</si>
  <si>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</si>
  <si>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</si>
  <si>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</si>
  <si>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</si>
  <si>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</si>
  <si>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</si>
  <si>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</si>
  <si>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</si>
  <si>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</si>
  <si>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</si>
  <si>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</si>
  <si>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</si>
  <si>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</si>
  <si>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</si>
  <si>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</si>
  <si>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</si>
  <si>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</si>
  <si>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</si>
  <si>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</si>
  <si>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</si>
  <si>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</si>
  <si>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</si>
  <si>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</si>
  <si>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</si>
  <si>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</si>
  <si>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</si>
  <si>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</si>
  <si>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</si>
  <si>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</si>
  <si>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</si>
  <si>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</si>
  <si>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</si>
  <si>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</si>
  <si>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</si>
  <si>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</si>
  <si>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</si>
  <si>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</si>
  <si>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</si>
  <si>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</si>
  <si>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</si>
  <si>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</si>
  <si>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</si>
  <si>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</si>
  <si>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</si>
  <si>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</si>
  <si>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</si>
  <si>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</si>
  <si>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</si>
  <si>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</si>
  <si>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</si>
  <si>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</si>
  <si>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</si>
  <si>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</si>
  <si>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</si>
  <si>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</si>
  <si>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</si>
  <si>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</si>
  <si>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</si>
  <si>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</si>
  <si>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</si>
  <si>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</si>
  <si>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</si>
  <si>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</si>
  <si>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</si>
  <si>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</si>
  <si>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</si>
  <si>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</si>
  <si>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</si>
  <si>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</si>
  <si>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</si>
  <si>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</si>
  <si>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</si>
  <si>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</si>
  <si>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</si>
  <si>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</si>
  <si>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</si>
  <si>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</si>
  <si>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</si>
  <si>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</si>
  <si>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</si>
  <si>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</si>
  <si>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</si>
  <si>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</si>
  <si>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</si>
  <si>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</si>
  <si>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</si>
  <si>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</si>
  <si>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</si>
  <si>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</si>
  <si>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</si>
  <si>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</si>
  <si>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</si>
  <si>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</si>
  <si>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</si>
  <si>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</si>
  <si>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</si>
  <si>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</si>
  <si>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</si>
  <si>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</si>
  <si>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</si>
  <si>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</si>
  <si>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</si>
  <si>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</si>
  <si>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</si>
  <si>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</si>
  <si>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</si>
  <si>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</si>
  <si>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</si>
  <si>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</si>
  <si>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</si>
  <si>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</si>
  <si>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</si>
  <si>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</si>
  <si>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</si>
  <si>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</si>
  <si>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</si>
  <si>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</si>
  <si>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</si>
  <si>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</si>
  <si>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</si>
  <si>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</si>
  <si>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</si>
  <si>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</si>
  <si>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</si>
  <si>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</si>
  <si>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</si>
  <si>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</si>
  <si>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</si>
  <si>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</si>
  <si>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</si>
  <si>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</si>
  <si>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</si>
  <si>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</si>
  <si>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</si>
  <si>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</si>
  <si>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</si>
  <si>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</si>
  <si>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</si>
  <si>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</si>
  <si>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</si>
  <si>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</si>
  <si>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</si>
  <si>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</si>
  <si>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</si>
  <si>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</si>
  <si>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</si>
  <si>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</si>
  <si>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</si>
  <si>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</si>
  <si>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</si>
  <si>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</si>
  <si>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</si>
  <si>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</si>
  <si>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</si>
  <si>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</si>
  <si>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</si>
  <si>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</si>
  <si>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</si>
  <si>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</si>
  <si>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</si>
  <si>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</si>
  <si>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</si>
  <si>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</si>
  <si>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</si>
  <si>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</si>
  <si>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</si>
  <si>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</si>
  <si>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</si>
  <si>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</si>
  <si>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</si>
  <si>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</si>
  <si>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</si>
  <si>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</si>
  <si>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</si>
  <si>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</si>
  <si>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</si>
  <si>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</si>
  <si>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</si>
  <si>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</si>
  <si>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</si>
  <si>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</si>
  <si>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</si>
  <si>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</si>
  <si>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</si>
  <si>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</si>
  <si>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</si>
  <si>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</si>
  <si>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</si>
  <si>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</si>
  <si>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</si>
  <si>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</si>
  <si>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</si>
  <si>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</si>
  <si>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</si>
  <si>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</si>
  <si>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</si>
  <si>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</si>
  <si>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</si>
  <si>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</si>
  <si>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</si>
  <si>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</si>
  <si>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</si>
  <si>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</si>
  <si>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</si>
  <si>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</si>
  <si>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</si>
  <si>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</si>
  <si>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</si>
  <si>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</si>
  <si>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</si>
  <si>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</si>
  <si>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</si>
  <si>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</si>
  <si>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</si>
  <si>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</si>
  <si>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</si>
  <si>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</si>
  <si>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</si>
  <si>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</si>
  <si>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</si>
  <si>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</si>
  <si>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</si>
  <si>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</si>
  <si>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</si>
  <si>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</si>
  <si>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</si>
  <si>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</si>
  <si>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</si>
  <si>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</si>
  <si>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</si>
  <si>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</si>
  <si>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</si>
  <si>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</si>
  <si>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</si>
  <si>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</si>
  <si>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</si>
  <si>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</si>
  <si>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</si>
  <si>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</si>
  <si>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</si>
  <si>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</si>
  <si>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</si>
  <si>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</si>
  <si>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</si>
  <si>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</si>
  <si>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</si>
  <si>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</si>
  <si>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</si>
  <si>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</si>
  <si>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</si>
  <si>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</si>
  <si>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</si>
  <si>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</si>
  <si>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</si>
  <si>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</si>
  <si>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</si>
  <si>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</si>
  <si>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</si>
  <si>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</si>
  <si>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</si>
  <si>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</si>
  <si>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</si>
  <si>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</si>
  <si>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</si>
  <si>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</si>
  <si>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</si>
  <si>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</si>
  <si>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</si>
  <si>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</si>
  <si>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</si>
  <si>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</si>
  <si>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</si>
  <si>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</si>
  <si>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</si>
  <si>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</si>
  <si>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</si>
  <si>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</si>
  <si>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</si>
  <si>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</si>
  <si>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</si>
  <si>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</si>
  <si>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</si>
  <si>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</si>
  <si>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</si>
  <si>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</si>
  <si>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</si>
  <si>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</si>
  <si>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</si>
  <si>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</si>
  <si>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</si>
  <si>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</si>
  <si>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</si>
  <si>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</si>
  <si>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</si>
  <si>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</si>
  <si>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</si>
  <si>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</si>
  <si>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</si>
  <si>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</si>
  <si>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</si>
  <si>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</si>
  <si>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</si>
  <si>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</si>
  <si>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</si>
  <si>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</si>
  <si>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</si>
  <si>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</si>
  <si>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</si>
  <si>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</si>
  <si>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</si>
  <si>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</si>
  <si>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</si>
  <si>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</si>
  <si>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</si>
  <si>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</si>
  <si>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</si>
  <si>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</si>
  <si>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</si>
  <si>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</si>
  <si>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</si>
  <si>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</si>
  <si>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</si>
  <si>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</si>
  <si>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</si>
  <si>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</si>
  <si>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</si>
  <si>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</si>
  <si>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</si>
  <si>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</si>
  <si>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</si>
  <si>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</si>
  <si>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</si>
  <si>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</si>
  <si>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</si>
  <si>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</si>
  <si>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</si>
  <si>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</si>
  <si>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</si>
  <si>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</si>
  <si>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</si>
  <si>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</si>
  <si>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</si>
  <si>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</si>
  <si>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</si>
  <si>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</si>
  <si>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</si>
  <si>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</si>
  <si>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</si>
  <si>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</si>
  <si>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</si>
  <si>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</si>
  <si>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</si>
  <si>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</si>
  <si>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</si>
  <si>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</si>
  <si>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</si>
  <si>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</si>
  <si>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</si>
  <si>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</si>
  <si>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</si>
  <si>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</si>
  <si>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</si>
  <si>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</si>
  <si>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</si>
  <si>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</si>
  <si>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</si>
  <si>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</si>
  <si>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</si>
  <si>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</si>
  <si>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</si>
  <si>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</si>
  <si>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</si>
  <si>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</si>
  <si>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</si>
  <si>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</si>
  <si>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</si>
  <si>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</si>
  <si>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</si>
  <si>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</si>
  <si>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</si>
  <si>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</si>
  <si>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</si>
  <si>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</si>
  <si>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</si>
  <si>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</si>
  <si>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</si>
  <si>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</si>
  <si>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</si>
  <si>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</si>
  <si>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</si>
  <si>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</si>
  <si>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</si>
  <si>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</si>
  <si>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</si>
  <si>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</si>
  <si>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</si>
  <si>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</si>
  <si>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</si>
  <si>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</si>
  <si>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</si>
  <si>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</si>
  <si>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</si>
  <si>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</si>
  <si>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</si>
  <si>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</si>
  <si>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</si>
  <si>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</si>
  <si>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</si>
  <si>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</si>
  <si>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</si>
  <si>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</si>
  <si>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</si>
  <si>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</si>
  <si>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</si>
  <si>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</si>
  <si>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</si>
  <si>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</si>
  <si>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</si>
  <si>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</si>
  <si>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</si>
  <si>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</si>
  <si>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</si>
  <si>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</si>
  <si>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</si>
  <si>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</si>
  <si>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</si>
  <si>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</si>
  <si>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</si>
  <si>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</si>
  <si>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</si>
  <si>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</si>
  <si>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</si>
  <si>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</si>
  <si>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</si>
  <si>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</si>
  <si>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</si>
  <si>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</si>
  <si>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</si>
  <si>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</si>
  <si>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</si>
  <si>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</si>
  <si>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</si>
  <si>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</si>
  <si>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</si>
  <si>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</si>
  <si>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</si>
  <si>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</si>
  <si>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</si>
  <si>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</si>
  <si>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</si>
  <si>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</si>
  <si>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</si>
  <si>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</si>
  <si>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</si>
  <si>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</si>
  <si>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</si>
  <si>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</si>
  <si>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</si>
  <si>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</si>
  <si>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</si>
  <si>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</si>
  <si>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</si>
  <si>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</si>
  <si>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</si>
  <si>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</si>
  <si>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</si>
  <si>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</si>
  <si>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</si>
  <si>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</si>
  <si>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</si>
  <si>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</si>
  <si>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</si>
  <si>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</si>
  <si>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</si>
  <si>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</si>
  <si>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</si>
  <si>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</si>
  <si>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</si>
  <si>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</si>
  <si>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</si>
  <si>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</si>
  <si>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</si>
  <si>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</si>
  <si>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</si>
  <si>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</si>
  <si>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</si>
  <si>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</si>
  <si>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</si>
  <si>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</si>
  <si>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</si>
  <si>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</si>
  <si>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</si>
  <si>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</si>
  <si>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</si>
  <si>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</si>
  <si>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</si>
  <si>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</si>
  <si>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</si>
  <si>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</si>
  <si>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</si>
  <si>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</si>
  <si>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</si>
  <si>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</si>
  <si>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</si>
  <si>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</si>
  <si>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</si>
  <si>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</si>
  <si>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</si>
  <si>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</si>
  <si>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</si>
  <si>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</si>
  <si>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</si>
  <si>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</si>
  <si>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</si>
  <si>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</si>
  <si>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</si>
  <si>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</si>
  <si>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</si>
  <si>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</si>
  <si>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</si>
  <si>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</si>
  <si>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</si>
  <si>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</si>
  <si>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</si>
  <si>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</si>
  <si>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</si>
  <si>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</si>
  <si>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</si>
  <si>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</si>
  <si>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</si>
  <si>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</si>
  <si>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</si>
  <si>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</si>
  <si>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</si>
  <si>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</si>
  <si>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</si>
  <si>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</si>
  <si>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</si>
  <si>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</si>
  <si>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</si>
  <si>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</si>
  <si>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</si>
  <si>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</si>
  <si>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</si>
  <si>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</si>
  <si>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</si>
  <si>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</si>
  <si>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</si>
  <si>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</si>
  <si>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</si>
  <si>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</si>
  <si>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</si>
  <si>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</si>
  <si>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</si>
  <si>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</si>
  <si>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</si>
  <si>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</si>
  <si>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</si>
  <si>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</si>
  <si>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</si>
  <si>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</si>
  <si>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</si>
  <si>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</si>
  <si>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</si>
  <si>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</si>
  <si>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</si>
  <si>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</si>
  <si>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</si>
  <si>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</si>
  <si>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</si>
  <si>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</si>
  <si>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</si>
  <si>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</si>
  <si>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</si>
  <si>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</si>
  <si>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</si>
  <si>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</si>
  <si>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</si>
  <si>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</si>
  <si>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</si>
  <si>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</si>
  <si>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</si>
  <si>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</si>
  <si>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</si>
  <si>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</si>
  <si>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</si>
  <si>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</si>
  <si>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</si>
  <si>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</si>
  <si>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</si>
  <si>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</si>
  <si>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</si>
  <si>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</si>
  <si>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</si>
  <si>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</si>
  <si>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</si>
  <si>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</si>
  <si>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</si>
  <si>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</si>
  <si>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</si>
  <si>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</si>
  <si>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</si>
  <si>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</si>
  <si>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</si>
  <si>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</si>
  <si>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</si>
  <si>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</si>
  <si>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</si>
  <si>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</si>
  <si>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</si>
  <si>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</si>
  <si>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</si>
  <si>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</si>
  <si>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</si>
  <si>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</si>
  <si>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</si>
  <si>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</si>
  <si>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</si>
  <si>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</si>
  <si>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</si>
  <si>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</si>
  <si>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</si>
  <si>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</si>
  <si>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</si>
  <si>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</si>
  <si>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</si>
  <si>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</si>
  <si>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</si>
  <si>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</si>
  <si>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</si>
  <si>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</si>
  <si>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</si>
  <si>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</si>
  <si>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</si>
  <si>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</si>
  <si>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</si>
  <si>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</si>
  <si>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</si>
  <si>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</si>
  <si>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</si>
  <si>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</si>
  <si>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</si>
  <si>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</si>
  <si>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</si>
  <si>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</si>
  <si>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</si>
  <si>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</si>
  <si>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</si>
  <si>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</si>
  <si>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</si>
  <si>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</si>
  <si>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</si>
  <si>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</si>
  <si>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</si>
  <si>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</si>
  <si>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</si>
  <si>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</si>
  <si>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</si>
  <si>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</si>
  <si>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</si>
  <si>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</si>
  <si>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</si>
  <si>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</si>
  <si>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</si>
  <si>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</si>
  <si>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</si>
  <si>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</si>
  <si>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</si>
  <si>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</si>
  <si>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</si>
  <si>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</si>
  <si>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</si>
  <si>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</si>
  <si>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</si>
  <si>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</si>
  <si>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</si>
  <si>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</si>
  <si>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</si>
  <si>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</si>
  <si>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</si>
  <si>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</si>
  <si>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</si>
  <si>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</si>
  <si>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</si>
  <si>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</si>
  <si>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</si>
  <si>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</si>
  <si>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</si>
  <si>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</si>
  <si>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</si>
  <si>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</si>
  <si>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</si>
  <si>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</si>
  <si>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</si>
  <si>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</si>
  <si>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</si>
  <si>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</si>
  <si>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</si>
  <si>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</si>
  <si>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</si>
  <si>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</si>
  <si>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</si>
  <si>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</si>
  <si>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</si>
  <si>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</si>
  <si>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</si>
  <si>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</si>
  <si>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</si>
  <si>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</si>
  <si>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</si>
  <si>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</si>
  <si>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</si>
  <si>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</si>
  <si>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</si>
  <si>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</si>
  <si>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</si>
  <si>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</si>
  <si>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</si>
  <si>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</si>
  <si>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</si>
  <si>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</si>
  <si>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</si>
  <si>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</si>
  <si>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</si>
  <si>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</si>
  <si>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</si>
  <si>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</si>
  <si>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</si>
  <si>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</si>
  <si>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</si>
  <si>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</si>
  <si>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</si>
  <si>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</si>
  <si>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</si>
  <si>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</si>
  <si>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</si>
  <si>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</si>
  <si>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</si>
  <si>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</si>
  <si>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</si>
  <si>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</si>
  <si>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</si>
  <si>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</si>
  <si>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</si>
  <si>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</si>
  <si>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</si>
  <si>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</si>
  <si>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</si>
  <si>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</si>
  <si>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</si>
  <si>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</si>
  <si>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</si>
  <si>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</si>
  <si>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</si>
  <si>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</si>
  <si>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</si>
  <si>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</si>
  <si>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</si>
  <si>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</si>
  <si>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</si>
  <si>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</si>
  <si>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</si>
  <si>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</si>
  <si>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</si>
  <si>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</si>
  <si>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</si>
  <si>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</si>
  <si>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</si>
  <si>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</si>
  <si>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</si>
  <si>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</si>
  <si>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</si>
  <si>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</si>
  <si>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</si>
  <si>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</si>
  <si>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</si>
  <si>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</si>
  <si>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</si>
  <si>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</si>
  <si>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</si>
  <si>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</si>
  <si>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</si>
  <si>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</si>
  <si>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</si>
  <si>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</si>
  <si>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</si>
  <si>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</si>
  <si>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</si>
  <si>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</si>
  <si>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</si>
  <si>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</si>
  <si>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</si>
  <si>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</si>
  <si>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</si>
  <si>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</si>
  <si>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</si>
  <si>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</si>
  <si>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</si>
  <si>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</si>
  <si>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</si>
  <si>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</si>
  <si>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</si>
  <si>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</si>
  <si>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</si>
  <si>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</si>
  <si>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</si>
  <si>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</si>
  <si>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</si>
  <si>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</si>
  <si>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</si>
  <si>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</si>
  <si>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</si>
  <si>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</si>
  <si>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</si>
  <si>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</si>
  <si>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</si>
  <si>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</si>
  <si>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</si>
  <si>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</si>
  <si>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</si>
  <si>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</si>
  <si>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</si>
  <si>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</si>
  <si>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</si>
  <si>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</si>
  <si>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</si>
  <si>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</si>
  <si>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</si>
  <si>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</si>
  <si>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</si>
  <si>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</si>
  <si>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</si>
  <si>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</si>
  <si>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</si>
  <si>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</si>
  <si>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</si>
  <si>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</si>
  <si>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</si>
  <si>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</si>
  <si>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</si>
  <si>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</si>
  <si>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</si>
  <si>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</si>
  <si>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</si>
  <si>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</si>
  <si>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</si>
  <si>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</si>
  <si>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</si>
  <si>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</si>
  <si>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</si>
  <si>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</si>
  <si>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</si>
  <si>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</si>
  <si>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</si>
  <si>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</si>
  <si>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</si>
  <si>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</si>
  <si>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</si>
  <si>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</si>
  <si>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</si>
  <si>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</si>
  <si>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</si>
  <si>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</si>
  <si>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</si>
  <si>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</si>
  <si>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</si>
  <si>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</si>
  <si>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</si>
  <si>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</si>
  <si>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</si>
  <si>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</si>
  <si>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</si>
  <si>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</si>
  <si>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</si>
  <si>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</si>
  <si>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</si>
  <si>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</si>
  <si>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</si>
  <si>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</si>
  <si>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</si>
  <si>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</si>
  <si>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</si>
  <si>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</si>
  <si>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</si>
  <si>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</si>
  <si>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</si>
  <si>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</si>
  <si>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</si>
  <si>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</si>
  <si>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</si>
  <si>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</si>
  <si>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</si>
  <si>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</si>
  <si>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</si>
  <si>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</si>
  <si>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</si>
  <si>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</si>
  <si>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</si>
  <si>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</si>
  <si>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</si>
  <si>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</si>
  <si>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</si>
  <si>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</si>
  <si>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</si>
  <si>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</si>
  <si>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</si>
  <si>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</si>
  <si>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</si>
  <si>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</si>
  <si>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</si>
  <si>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</si>
  <si>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</si>
  <si>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</si>
  <si>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</si>
  <si>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</si>
  <si>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</si>
  <si>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</si>
  <si>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</si>
  <si>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</si>
  <si>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</si>
  <si>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</si>
  <si>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</si>
  <si>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</si>
  <si>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</si>
  <si>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</si>
  <si>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</si>
  <si>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</si>
  <si>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</si>
  <si>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</si>
  <si>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</si>
  <si>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</si>
  <si>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</si>
  <si>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</si>
  <si>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</si>
  <si>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</si>
  <si>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</si>
  <si>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</si>
  <si>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</si>
  <si>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</si>
  <si>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</si>
  <si>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</si>
  <si>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</si>
  <si>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</si>
  <si>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</si>
  <si>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</si>
  <si>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</si>
  <si>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</si>
  <si>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</si>
  <si>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</si>
  <si>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</si>
  <si>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</si>
  <si>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</si>
  <si>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</si>
  <si>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</si>
  <si>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</si>
  <si>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</si>
  <si>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</si>
  <si>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</si>
  <si>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</si>
  <si>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</si>
  <si>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</si>
  <si>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</si>
  <si>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</si>
  <si>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</si>
  <si>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</si>
  <si>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</si>
  <si>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</si>
  <si>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</si>
  <si>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</si>
  <si>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</si>
  <si>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</si>
  <si>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</si>
  <si>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</si>
  <si>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</si>
  <si>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</si>
  <si>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</si>
  <si>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</si>
  <si>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</si>
  <si>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</si>
  <si>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</si>
  <si>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</si>
  <si>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</si>
  <si>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</si>
  <si>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</si>
  <si>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</si>
  <si>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</si>
  <si>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</si>
  <si>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</si>
  <si>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</si>
  <si>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</si>
  <si>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</si>
  <si>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</si>
  <si>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</si>
  <si>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</si>
  <si>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</si>
  <si>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</si>
  <si>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</si>
  <si>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</si>
  <si>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</si>
  <si>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</si>
  <si>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</si>
  <si>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</si>
  <si>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</si>
  <si>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</si>
  <si>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</si>
  <si>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</si>
  <si>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</si>
  <si>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</si>
  <si>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</si>
  <si>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</si>
  <si>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</si>
  <si>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</si>
  <si>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</si>
  <si>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</si>
  <si>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</si>
  <si>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</si>
  <si>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</si>
  <si>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</si>
  <si>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</si>
  <si>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</si>
  <si>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</si>
  <si>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</si>
  <si>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</si>
  <si>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</si>
  <si>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</si>
  <si>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</si>
  <si>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</si>
  <si>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</si>
  <si>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</si>
  <si>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</si>
  <si>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</si>
  <si>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</si>
  <si>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</si>
  <si>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</si>
  <si>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</si>
  <si>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</si>
  <si>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</si>
  <si>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</si>
  <si>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</si>
  <si>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</si>
  <si>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</si>
  <si>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</si>
  <si>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</si>
  <si>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</si>
  <si>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</si>
  <si>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</si>
  <si>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</si>
  <si>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</si>
  <si>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</si>
  <si>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</si>
  <si>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</si>
  <si>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</si>
  <si>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</si>
  <si>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</si>
  <si>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</si>
  <si>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</si>
  <si>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</si>
  <si>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</si>
  <si>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</si>
  <si>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</si>
  <si>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</si>
  <si>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</si>
  <si>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</si>
  <si>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</si>
  <si>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</si>
  <si>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</si>
  <si>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</si>
  <si>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</si>
  <si>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</si>
  <si>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</si>
  <si>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</si>
  <si>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</si>
  <si>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</si>
  <si>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</si>
  <si>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</si>
  <si>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</si>
  <si>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</si>
  <si>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</si>
  <si>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</si>
  <si>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</si>
  <si>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</si>
  <si>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</si>
  <si>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</si>
  <si>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</si>
  <si>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</si>
  <si>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</si>
  <si>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</si>
  <si>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</si>
  <si>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</si>
  <si>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</si>
  <si>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</si>
  <si>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</si>
  <si>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</si>
  <si>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</si>
  <si>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</si>
  <si>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</si>
  <si>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</si>
  <si>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</si>
  <si>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</si>
  <si>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</si>
  <si>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</si>
  <si>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</si>
  <si>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</si>
  <si>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</si>
  <si>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</si>
  <si>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</si>
  <si>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</si>
  <si>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</si>
  <si>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</si>
  <si>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</si>
  <si>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</si>
  <si>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</si>
  <si>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</si>
  <si>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</si>
  <si>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</si>
  <si>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</si>
  <si>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</si>
  <si>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</si>
  <si>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</si>
  <si>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</si>
  <si>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</si>
  <si>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</si>
  <si>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</si>
  <si>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</si>
  <si>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</si>
  <si>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</si>
  <si>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</si>
  <si>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</si>
  <si>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</si>
  <si>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</si>
  <si>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</si>
  <si>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</si>
  <si>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</si>
  <si>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</si>
  <si>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</si>
  <si>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</si>
  <si>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</si>
  <si>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</si>
  <si>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</si>
  <si>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</si>
  <si>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</si>
  <si>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</si>
  <si>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</si>
  <si>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</si>
  <si>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</si>
  <si>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</si>
  <si>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</si>
  <si>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</si>
  <si>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</si>
  <si>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</si>
  <si>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</si>
  <si>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</si>
  <si>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</si>
  <si>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</si>
  <si>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</si>
  <si>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</si>
  <si>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</si>
  <si>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</si>
  <si>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</si>
  <si>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</si>
  <si>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</si>
  <si>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</si>
  <si>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</si>
  <si>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</si>
  <si>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</si>
  <si>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</si>
  <si>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</si>
  <si>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</si>
  <si>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</si>
  <si>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</si>
  <si>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</si>
  <si>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</si>
  <si>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</si>
  <si>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</si>
  <si>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</si>
  <si>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</si>
  <si>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</si>
  <si>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</si>
  <si>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</si>
  <si>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</si>
  <si>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</si>
  <si>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</si>
  <si>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</si>
  <si>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</si>
  <si>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</si>
  <si>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</si>
  <si>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</si>
  <si>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</si>
  <si>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</si>
  <si>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</si>
  <si>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</si>
  <si>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</si>
  <si>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</si>
  <si>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</si>
  <si>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</si>
  <si>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</si>
  <si>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</si>
  <si>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</si>
  <si>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</si>
  <si>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</si>
  <si>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</si>
  <si>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</si>
  <si>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</si>
  <si>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</si>
  <si>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</si>
  <si>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</si>
  <si>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</si>
  <si>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</si>
  <si>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</si>
  <si>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</si>
  <si>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</si>
  <si>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</si>
  <si>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</si>
  <si>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</si>
  <si>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</si>
  <si>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</si>
  <si>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</si>
  <si>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</si>
  <si>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</si>
  <si>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</si>
  <si>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</si>
  <si>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</si>
  <si>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</si>
  <si>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</si>
  <si>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</si>
  <si>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</si>
  <si>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</si>
  <si>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</si>
  <si>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</si>
  <si>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</si>
  <si>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</si>
  <si>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</si>
  <si>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</si>
  <si>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</si>
  <si>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</si>
  <si>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</si>
  <si>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</si>
  <si>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</si>
  <si>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</si>
  <si>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</si>
  <si>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</si>
  <si>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</si>
  <si>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</si>
  <si>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</si>
  <si>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</si>
  <si>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</si>
  <si>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</si>
  <si>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</si>
  <si>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</si>
  <si>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</si>
  <si>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</si>
  <si>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</si>
  <si>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</si>
  <si>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</si>
  <si>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</si>
  <si>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</si>
  <si>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</si>
  <si>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</si>
  <si>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</si>
  <si>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</si>
  <si>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</si>
  <si>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</si>
  <si>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</si>
  <si>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</si>
  <si>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</si>
  <si>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</si>
  <si>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</si>
  <si>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</si>
  <si>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</si>
  <si>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</si>
  <si>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</si>
  <si>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</si>
  <si>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</si>
  <si>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</si>
  <si>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</si>
  <si>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</si>
  <si>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</si>
  <si>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</si>
  <si>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</si>
  <si>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</si>
  <si>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</si>
  <si>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</si>
  <si>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</si>
  <si>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</si>
  <si>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</si>
  <si>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</si>
  <si>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</si>
  <si>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</si>
  <si>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</si>
  <si>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</si>
  <si>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</si>
  <si>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</si>
  <si>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</si>
  <si>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</si>
  <si>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</si>
  <si>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</si>
  <si>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</si>
  <si>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</si>
  <si>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</si>
  <si>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</si>
  <si>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</si>
  <si>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</si>
  <si>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</si>
  <si>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</si>
  <si>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</si>
  <si>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</si>
  <si>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</si>
  <si>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</si>
  <si>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</si>
  <si>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</si>
  <si>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</si>
  <si>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</si>
  <si>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</si>
  <si>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</si>
  <si>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</si>
  <si>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</si>
  <si>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</si>
  <si>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</si>
  <si>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</si>
  <si>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</si>
  <si>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</si>
  <si>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</si>
  <si>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</si>
  <si>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</si>
  <si>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</si>
  <si>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</si>
  <si>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</si>
  <si>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</si>
  <si>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</si>
  <si>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</si>
  <si>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</si>
  <si>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</si>
  <si>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</si>
  <si>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</si>
  <si>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</si>
  <si>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</si>
  <si>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</si>
  <si>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</si>
  <si>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</si>
  <si>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</si>
  <si>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</si>
  <si>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</si>
  <si>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</si>
  <si>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</si>
  <si>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</si>
  <si>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</si>
  <si>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</si>
  <si>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</si>
  <si>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</si>
  <si>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</si>
  <si>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</si>
  <si>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</si>
  <si>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</si>
  <si>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</si>
  <si>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</si>
  <si>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</si>
  <si>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</si>
  <si>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</si>
  <si>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</si>
  <si>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</si>
  <si>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</si>
  <si>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</si>
  <si>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</si>
  <si>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</si>
  <si>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</si>
  <si>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</si>
  <si>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</si>
  <si>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</si>
  <si>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</si>
  <si>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</si>
  <si>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</si>
  <si>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</si>
  <si>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</si>
  <si>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</si>
  <si>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</si>
  <si>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</si>
  <si>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</si>
  <si>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</si>
  <si>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</si>
  <si>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</si>
  <si>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</si>
  <si>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</si>
  <si>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</si>
  <si>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</si>
  <si>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</si>
  <si>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</si>
  <si>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</si>
  <si>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</si>
  <si>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</si>
  <si>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</si>
  <si>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</si>
  <si>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</si>
  <si>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</si>
  <si>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</si>
  <si>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</si>
  <si>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</si>
  <si>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</si>
  <si>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</si>
  <si>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</si>
  <si>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</si>
  <si>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</si>
  <si>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</si>
  <si>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</si>
  <si>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</si>
  <si>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</si>
  <si>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</si>
  <si>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</si>
  <si>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</si>
  <si>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</si>
  <si>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</si>
  <si>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</si>
  <si>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</si>
  <si>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</si>
  <si>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</si>
  <si>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</si>
  <si>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</si>
  <si>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</si>
  <si>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</si>
  <si>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</si>
  <si>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</si>
  <si>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</si>
  <si>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</si>
  <si>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</si>
  <si>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</si>
  <si>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</si>
  <si>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</si>
  <si>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</si>
  <si>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</si>
  <si>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</si>
  <si>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</si>
  <si>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</si>
  <si>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</si>
  <si>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</si>
  <si>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</si>
  <si>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</si>
  <si>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</si>
  <si>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</si>
  <si>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</si>
  <si>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</si>
  <si>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</si>
  <si>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</si>
  <si>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</si>
  <si>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</si>
  <si>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</si>
  <si>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</si>
  <si>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</si>
  <si>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</si>
  <si>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</si>
  <si>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</si>
  <si>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</si>
  <si>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</si>
  <si>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</si>
  <si>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</si>
  <si>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</si>
  <si>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</si>
  <si>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</si>
  <si>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</si>
  <si>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</si>
  <si>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</si>
  <si>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</si>
  <si>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</si>
  <si>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</si>
  <si>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</si>
  <si>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</si>
  <si>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</si>
  <si>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</si>
  <si>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</si>
  <si>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</si>
  <si>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</si>
  <si>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</si>
  <si>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</si>
  <si>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</si>
  <si>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</si>
  <si>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</si>
  <si>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</si>
  <si>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</si>
  <si>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</si>
  <si>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</si>
  <si>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</si>
  <si>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</si>
  <si>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</si>
  <si>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</si>
  <si>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</si>
  <si>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</si>
  <si>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</si>
  <si>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</si>
  <si>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</si>
  <si>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</si>
  <si>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</si>
  <si>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</si>
  <si>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</si>
  <si>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</si>
  <si>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</si>
  <si>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</si>
  <si>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</si>
  <si>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</si>
  <si>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</si>
  <si>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</si>
  <si>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</si>
  <si>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</si>
  <si>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</si>
  <si>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</si>
  <si>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</si>
  <si>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</si>
  <si>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</si>
  <si>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</si>
  <si>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</si>
  <si>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</si>
  <si>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</si>
  <si>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</si>
  <si>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</si>
  <si>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</si>
  <si>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</si>
  <si>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</si>
  <si>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</si>
  <si>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</si>
  <si>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</si>
  <si>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</si>
  <si>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</si>
  <si>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</si>
  <si>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</si>
  <si>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</si>
  <si>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</si>
  <si>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</si>
  <si>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</si>
  <si>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</si>
  <si>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</si>
  <si>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</si>
  <si>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</si>
  <si>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</si>
  <si>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</si>
  <si>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</si>
  <si>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</si>
  <si>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</si>
  <si>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</si>
  <si>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</si>
  <si>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</si>
  <si>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</si>
  <si>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</si>
  <si>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</si>
  <si>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</si>
  <si>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</si>
  <si>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</si>
  <si>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</si>
  <si>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</si>
  <si>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</si>
  <si>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</si>
  <si>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</si>
  <si>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</si>
  <si>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</si>
  <si>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</si>
  <si>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</si>
  <si>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</si>
  <si>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</si>
  <si>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</si>
  <si>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</si>
  <si>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</si>
  <si>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</si>
  <si>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</si>
  <si>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</si>
  <si>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</si>
  <si>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</si>
  <si>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</si>
  <si>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</si>
  <si>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</si>
  <si>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</si>
  <si>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</si>
  <si>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</si>
  <si>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</si>
  <si>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</si>
  <si>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</si>
  <si>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</si>
  <si>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</si>
  <si>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</si>
  <si>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</si>
  <si>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</si>
  <si>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</si>
  <si>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</si>
  <si>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</si>
  <si>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</si>
  <si>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</si>
  <si>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</si>
  <si>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</si>
  <si>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</si>
  <si>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</si>
  <si>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</si>
  <si>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</si>
  <si>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</si>
  <si>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</si>
  <si>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</si>
  <si>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</si>
  <si>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</si>
  <si>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</si>
  <si>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</si>
  <si>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</si>
  <si>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</si>
  <si>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</si>
  <si>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</si>
  <si>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</si>
  <si>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</si>
  <si>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</si>
  <si>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</si>
  <si>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</si>
  <si>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</si>
  <si>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</si>
  <si>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</si>
  <si>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</si>
  <si>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</si>
  <si>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</si>
  <si>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</si>
  <si>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</si>
  <si>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</si>
  <si>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</si>
  <si>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</si>
  <si>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</si>
  <si>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</si>
  <si>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</si>
  <si>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</si>
  <si>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</si>
  <si>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</si>
  <si>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</si>
  <si>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</si>
  <si>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</si>
  <si>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</si>
  <si>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</si>
  <si>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</si>
  <si>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</si>
  <si>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</si>
  <si>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</si>
  <si>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</si>
  <si>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</si>
  <si>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</si>
  <si>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</si>
  <si>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</si>
  <si>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</si>
  <si>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</si>
  <si>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</si>
  <si>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</si>
  <si>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</si>
  <si>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</si>
  <si>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</si>
  <si>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</si>
  <si>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</si>
  <si>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</si>
  <si>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</si>
  <si>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</si>
  <si>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</si>
  <si>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</si>
  <si>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</si>
  <si>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</si>
  <si>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</si>
  <si>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</si>
  <si>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</si>
  <si>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</si>
  <si>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</si>
  <si>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</si>
  <si>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</si>
  <si>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</si>
  <si>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</si>
  <si>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</si>
  <si>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</si>
  <si>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</si>
  <si>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</si>
  <si>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</si>
  <si>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</si>
  <si>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</si>
  <si>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</si>
  <si>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</si>
  <si>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</si>
  <si>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</si>
  <si>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</si>
  <si>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</si>
  <si>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</si>
  <si>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</si>
  <si>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</si>
  <si>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</si>
  <si>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</si>
  <si>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</si>
  <si>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</si>
  <si>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</si>
  <si>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</si>
  <si>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</si>
  <si>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</si>
  <si>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</si>
  <si>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</si>
  <si>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</si>
  <si>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</si>
  <si>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</si>
  <si>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</si>
  <si>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</si>
  <si>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</si>
  <si>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</si>
  <si>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</si>
  <si>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</si>
  <si>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</si>
  <si>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</si>
  <si>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</si>
  <si>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</si>
  <si>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</si>
  <si>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</si>
  <si>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</si>
  <si>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</si>
  <si>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</si>
  <si>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</si>
  <si>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</si>
  <si>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</si>
  <si>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</si>
  <si>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</si>
  <si>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</si>
  <si>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</si>
  <si>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</si>
  <si>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</si>
  <si>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</si>
  <si>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</si>
  <si>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</si>
  <si>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</si>
  <si>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</si>
  <si>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</si>
  <si>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</si>
  <si>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</si>
  <si>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</si>
  <si>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</si>
  <si>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</si>
  <si>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</si>
  <si>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</si>
  <si>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</si>
  <si>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</si>
  <si>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</si>
  <si>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</si>
  <si>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</si>
  <si>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</si>
  <si>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</si>
  <si>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</si>
  <si>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</si>
  <si>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</si>
  <si>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</si>
  <si>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</si>
  <si>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</si>
  <si>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</si>
  <si>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</si>
  <si>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</si>
  <si>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</si>
  <si>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</si>
  <si>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</si>
  <si>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</si>
  <si>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</si>
  <si>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</si>
  <si>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</si>
  <si>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</si>
  <si>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</si>
  <si>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</si>
  <si>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</si>
  <si>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</si>
  <si>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</si>
  <si>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</si>
  <si>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</si>
  <si>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</si>
  <si>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</si>
  <si>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</si>
  <si>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</si>
  <si>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</si>
  <si>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</si>
  <si>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</si>
  <si>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</si>
  <si>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</si>
  <si>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</si>
  <si>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</si>
  <si>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</si>
  <si>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</si>
  <si>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</si>
  <si>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</si>
  <si>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</si>
  <si>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</si>
  <si>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</si>
  <si>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</si>
  <si>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</si>
  <si>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</si>
  <si>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</si>
  <si>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</si>
  <si>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</si>
  <si>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</si>
  <si>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</si>
  <si>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</si>
  <si>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</si>
  <si>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</si>
  <si>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</si>
  <si>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</si>
  <si>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</si>
  <si>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</si>
  <si>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</si>
  <si>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</si>
  <si>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</si>
  <si>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</si>
  <si>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</si>
  <si>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</si>
  <si>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</si>
  <si>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</si>
  <si>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</si>
  <si>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</si>
  <si>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</si>
  <si>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</si>
  <si>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</si>
  <si>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</si>
  <si>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</si>
  <si>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</si>
  <si>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</si>
  <si>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</si>
  <si>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</si>
  <si>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</si>
  <si>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</si>
  <si>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</si>
  <si>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</si>
  <si>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</si>
  <si>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</si>
  <si>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</si>
  <si>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</si>
  <si>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</si>
  <si>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</si>
  <si>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</si>
  <si>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</si>
  <si>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</si>
  <si>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</si>
  <si>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</si>
  <si>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</si>
  <si>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</si>
  <si>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</si>
  <si>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</si>
  <si>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</si>
  <si>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</si>
  <si>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</si>
  <si>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</si>
  <si>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</si>
  <si>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</si>
  <si>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</si>
  <si>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</si>
  <si>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</si>
  <si>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</si>
  <si>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</si>
  <si>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</si>
  <si>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</si>
  <si>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</si>
  <si>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</si>
  <si>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</si>
  <si>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</si>
  <si>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</si>
  <si>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</si>
  <si>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</si>
  <si>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</si>
  <si>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</si>
  <si>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</si>
  <si>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</si>
  <si>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</si>
  <si>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</si>
  <si>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</si>
  <si>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</si>
  <si>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</si>
  <si>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</si>
  <si>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</si>
  <si>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</si>
  <si>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</si>
  <si>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</si>
  <si>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</si>
  <si>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</si>
  <si>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</si>
  <si>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</si>
  <si>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</si>
  <si>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</si>
  <si>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</si>
  <si>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</si>
  <si>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</si>
  <si>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</si>
  <si>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</si>
  <si>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</si>
  <si>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</si>
  <si>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</si>
  <si>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</si>
  <si>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</si>
  <si>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</si>
  <si>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</si>
  <si>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</si>
  <si>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</si>
  <si>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</si>
  <si>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</si>
  <si>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</si>
  <si>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</si>
  <si>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</si>
  <si>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</si>
  <si>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</si>
  <si>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</si>
  <si>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</si>
  <si>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</si>
  <si>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</si>
  <si>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</si>
  <si>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</si>
  <si>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</si>
  <si>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</si>
  <si>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</si>
  <si>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</si>
  <si>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</si>
  <si>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</si>
  <si>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</si>
  <si>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</si>
  <si>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</si>
  <si>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</si>
  <si>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</si>
  <si>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</si>
  <si>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</si>
  <si>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</si>
  <si>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</si>
  <si>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</si>
  <si>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</si>
  <si>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</si>
  <si>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</si>
  <si>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</si>
  <si>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</si>
  <si>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</si>
  <si>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</si>
  <si>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</si>
  <si>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</si>
  <si>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</si>
  <si>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</si>
  <si>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</si>
  <si>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</si>
  <si>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</si>
  <si>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</si>
  <si>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</si>
  <si>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</si>
  <si>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</si>
  <si>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</si>
  <si>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</si>
  <si>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</si>
  <si>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</si>
  <si>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</si>
  <si>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</si>
  <si>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</si>
  <si>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</si>
  <si>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</si>
  <si>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</si>
  <si>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</si>
  <si>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</si>
  <si>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</si>
  <si>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</si>
  <si>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</si>
  <si>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</si>
  <si>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</si>
  <si>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</si>
  <si>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</si>
  <si>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</si>
  <si>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</si>
  <si>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</si>
  <si>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</si>
  <si>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</si>
  <si>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</si>
  <si>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</si>
  <si>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</si>
  <si>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</si>
  <si>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</si>
  <si>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</si>
  <si>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</si>
  <si>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</si>
  <si>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</si>
  <si>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</si>
  <si>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</si>
  <si>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</si>
  <si>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</si>
  <si>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</si>
  <si>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</si>
  <si>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</si>
  <si>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</si>
  <si>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</si>
  <si>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</si>
  <si>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</si>
  <si>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</si>
  <si>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</si>
  <si>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</si>
  <si>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</si>
  <si>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</si>
  <si>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</si>
  <si>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</si>
  <si>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</si>
  <si>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</si>
  <si>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</si>
  <si>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</si>
  <si>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</si>
  <si>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</si>
  <si>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</si>
  <si>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</si>
  <si>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</si>
  <si>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</si>
  <si>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</si>
  <si>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</si>
  <si>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</si>
  <si>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</si>
  <si>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</si>
  <si>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</si>
  <si>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</si>
  <si>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</si>
  <si>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</si>
  <si>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</si>
  <si>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</si>
  <si>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</si>
  <si>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</si>
  <si>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</si>
  <si>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</si>
  <si>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</si>
  <si>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</si>
  <si>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</si>
  <si>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</si>
  <si>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</si>
  <si>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</si>
  <si>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</si>
  <si>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</si>
  <si>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</si>
  <si>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</si>
  <si>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</si>
  <si>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</si>
  <si>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</si>
  <si>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</si>
  <si>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</si>
  <si>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</si>
  <si>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</si>
  <si>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</si>
  <si>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</si>
  <si>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</si>
  <si>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</si>
  <si>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</si>
  <si>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</si>
  <si>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</si>
  <si>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</si>
  <si>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</si>
  <si>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</si>
  <si>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</si>
  <si>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</si>
  <si>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</si>
  <si>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</si>
  <si>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</si>
  <si>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</si>
  <si>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</si>
  <si>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</si>
  <si>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</si>
  <si>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</si>
  <si>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</si>
  <si>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</si>
  <si>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</si>
  <si>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</si>
  <si>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</si>
  <si>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</si>
  <si>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</si>
  <si>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</si>
  <si>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</si>
  <si>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</si>
  <si>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</si>
  <si>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</si>
  <si>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</si>
  <si>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</si>
  <si>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</si>
  <si>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</si>
  <si>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</si>
  <si>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</si>
  <si>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</si>
  <si>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</si>
  <si>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</si>
  <si>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</si>
  <si>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</si>
  <si>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</si>
  <si>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</si>
  <si>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</si>
  <si>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</si>
  <si>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</si>
  <si>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</si>
  <si>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</si>
  <si>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</si>
  <si>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</si>
  <si>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</si>
  <si>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</si>
  <si>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</si>
  <si>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</si>
  <si>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</si>
  <si>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</si>
  <si>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</si>
  <si>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</si>
  <si>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</si>
  <si>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</si>
  <si>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</si>
  <si>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</si>
  <si>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</si>
  <si>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</si>
  <si>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</si>
  <si>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</si>
  <si>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</si>
  <si>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</si>
  <si>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</si>
  <si>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</si>
  <si>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</si>
  <si>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</si>
  <si>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</si>
  <si>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</si>
  <si>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</si>
  <si>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</si>
  <si>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</si>
  <si>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</si>
  <si>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</si>
  <si>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</si>
  <si>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</si>
  <si>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</si>
  <si>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</si>
  <si>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</si>
  <si>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</si>
  <si>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</si>
  <si>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</si>
  <si>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</si>
  <si>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</si>
  <si>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</si>
  <si>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</si>
  <si>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</si>
  <si>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</si>
  <si>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</si>
  <si>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</si>
  <si>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</si>
  <si>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</si>
  <si>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</si>
  <si>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</si>
  <si>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</si>
  <si>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</si>
  <si>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</si>
  <si>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</si>
  <si>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</si>
  <si>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</si>
  <si>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</si>
  <si>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</si>
  <si>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</si>
  <si>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</si>
  <si>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</si>
  <si>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</si>
  <si>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</si>
  <si>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</si>
  <si>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</si>
  <si>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</si>
  <si>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</si>
  <si>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</si>
  <si>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</si>
  <si>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</si>
  <si>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</si>
  <si>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</si>
  <si>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</si>
  <si>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</si>
  <si>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</si>
  <si>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</si>
  <si>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</si>
  <si>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</si>
  <si>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</si>
  <si>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</si>
  <si>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</si>
  <si>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</si>
  <si>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</si>
  <si>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</si>
  <si>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</si>
  <si>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</si>
  <si>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</si>
  <si>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</si>
  <si>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</si>
  <si>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</si>
  <si>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</si>
  <si>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</si>
  <si>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</si>
  <si>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</si>
  <si>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</si>
  <si>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</si>
  <si>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</si>
  <si>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</si>
  <si>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</si>
  <si>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</si>
  <si>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</si>
  <si>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</si>
  <si>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</si>
  <si>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</si>
  <si>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</si>
  <si>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</si>
  <si>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</si>
  <si>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</si>
  <si>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</si>
  <si>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</si>
  <si>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</si>
  <si>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</si>
  <si>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</si>
  <si>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</si>
  <si>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</si>
  <si>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</si>
  <si>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</si>
  <si>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</si>
  <si>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</si>
  <si>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</si>
  <si>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</si>
  <si>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</si>
  <si>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</si>
  <si>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</si>
  <si>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</si>
  <si>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</si>
  <si>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</si>
  <si>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</si>
  <si>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</si>
  <si>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</si>
  <si>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</si>
  <si>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</si>
  <si>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</si>
  <si>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</si>
  <si>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</si>
  <si>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</si>
  <si>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</si>
  <si>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</si>
  <si>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</si>
  <si>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</si>
  <si>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</si>
  <si>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</si>
  <si>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</si>
  <si>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</si>
  <si>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</si>
  <si>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</si>
  <si>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</si>
  <si>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</si>
  <si>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</si>
  <si>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</si>
  <si>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</si>
  <si>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</si>
  <si>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</si>
  <si>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</si>
  <si>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</si>
  <si>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</si>
  <si>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</si>
  <si>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</si>
  <si>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</si>
  <si>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</si>
  <si>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</si>
  <si>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</si>
  <si>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</si>
  <si>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</si>
  <si>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</si>
  <si>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</si>
  <si>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</si>
  <si>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</si>
  <si>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</si>
  <si>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</si>
  <si>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</si>
  <si>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</si>
  <si>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</si>
  <si>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</si>
  <si>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</si>
  <si>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</si>
  <si>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</si>
  <si>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</si>
  <si>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</si>
  <si>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</si>
  <si>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</si>
  <si>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</si>
  <si>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</si>
  <si>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</si>
  <si>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</si>
  <si>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</si>
  <si>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</si>
  <si>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</si>
  <si>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</si>
  <si>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</si>
  <si>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</si>
  <si>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</si>
  <si>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</si>
  <si>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</si>
  <si>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</si>
  <si>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</si>
  <si>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</si>
  <si>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</si>
  <si>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</si>
  <si>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</si>
  <si>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</si>
  <si>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</si>
  <si>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</si>
  <si>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</si>
  <si>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</si>
  <si>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</si>
  <si>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</si>
  <si>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</si>
  <si>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</si>
  <si>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</si>
  <si>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</si>
  <si>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</si>
  <si>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</si>
  <si>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</si>
  <si>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</si>
  <si>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</si>
  <si>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</si>
  <si>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</si>
  <si>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</si>
  <si>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</si>
  <si>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</si>
  <si>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</si>
  <si>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</si>
  <si>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</si>
  <si>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</si>
  <si>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</si>
  <si>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</si>
  <si>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</si>
  <si>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</si>
  <si>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</si>
  <si>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</si>
  <si>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</si>
  <si>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</si>
  <si>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</si>
  <si>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</si>
  <si>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</si>
  <si>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</si>
  <si>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</si>
  <si>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</si>
  <si>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</si>
  <si>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</si>
  <si>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</si>
  <si>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</si>
  <si>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</si>
  <si>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</si>
  <si>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</si>
  <si>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</si>
  <si>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</si>
  <si>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</si>
  <si>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</si>
  <si>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</si>
  <si>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</si>
  <si>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</si>
  <si>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</si>
  <si>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</si>
  <si>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</si>
  <si>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</si>
  <si>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</si>
  <si>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</si>
  <si>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</si>
  <si>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</si>
  <si>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</si>
  <si>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</si>
  <si>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</si>
  <si>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</si>
  <si>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</si>
  <si>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</si>
  <si>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</si>
  <si>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</si>
  <si>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</si>
  <si>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</si>
  <si>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</si>
  <si>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</si>
  <si>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</si>
  <si>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</si>
  <si>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</si>
  <si>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</si>
  <si>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</si>
  <si>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</si>
  <si>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</si>
  <si>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</si>
  <si>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</si>
  <si>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</si>
  <si>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</si>
  <si>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</si>
  <si>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</si>
  <si>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</si>
  <si>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</si>
  <si>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</si>
  <si>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</si>
  <si>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</si>
  <si>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</si>
  <si>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</si>
  <si>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</si>
  <si>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</si>
  <si>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</si>
  <si>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</si>
  <si>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</si>
  <si>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</si>
  <si>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</si>
  <si>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</si>
  <si>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</si>
  <si>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</si>
  <si>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</si>
  <si>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</si>
  <si>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</si>
  <si>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</si>
  <si>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</si>
  <si>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</si>
  <si>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</si>
  <si>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</si>
  <si>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</si>
  <si>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</si>
  <si>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</si>
  <si>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</si>
  <si>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</si>
  <si>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</si>
  <si>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</si>
  <si>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</si>
  <si>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</si>
  <si>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</si>
  <si>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</si>
  <si>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</si>
  <si>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</si>
  <si>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</si>
  <si>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</si>
  <si>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</si>
  <si>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</si>
  <si>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</si>
  <si>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</si>
  <si>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</si>
  <si>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</si>
  <si>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</si>
  <si>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</si>
  <si>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</si>
  <si>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</si>
  <si>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</si>
  <si>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</si>
  <si>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</si>
  <si>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</si>
  <si>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</si>
  <si>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</si>
  <si>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</si>
  <si>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</si>
  <si>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</si>
  <si>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</si>
  <si>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</si>
  <si>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</si>
  <si>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</si>
  <si>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</si>
  <si>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</si>
  <si>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</si>
  <si>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</si>
  <si>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</si>
  <si>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</si>
  <si>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</si>
  <si>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</si>
  <si>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</si>
  <si>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</si>
  <si>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</si>
  <si>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</si>
  <si>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</si>
  <si>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</si>
  <si>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</si>
  <si>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</si>
  <si>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</si>
  <si>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</si>
  <si>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</si>
  <si>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</si>
  <si>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</si>
  <si>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</si>
  <si>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</si>
  <si>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</si>
  <si>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</si>
  <si>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</si>
  <si>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</si>
  <si>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</si>
  <si>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</si>
  <si>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</si>
  <si>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</si>
  <si>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</si>
  <si>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</si>
  <si>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</si>
  <si>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</si>
  <si>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</si>
  <si>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</si>
  <si>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</si>
  <si>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</si>
  <si>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</si>
  <si>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</si>
  <si>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</si>
  <si>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</si>
  <si>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</si>
  <si>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</si>
  <si>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</si>
  <si>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</si>
  <si>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</si>
  <si>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</si>
  <si>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</si>
  <si>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</si>
  <si>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</si>
  <si>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</si>
  <si>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</si>
  <si>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</si>
  <si>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</si>
  <si>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</si>
  <si>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</si>
  <si>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</si>
  <si>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</si>
  <si>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</si>
  <si>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</si>
  <si>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</si>
  <si>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</si>
  <si>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</si>
  <si>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</si>
  <si>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</si>
  <si>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</si>
  <si>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</si>
  <si>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</si>
  <si>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</si>
  <si>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</si>
  <si>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</si>
  <si>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</si>
  <si>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</si>
  <si>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</si>
  <si>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</si>
  <si>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</si>
  <si>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</si>
  <si>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</si>
  <si>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</si>
  <si>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</si>
  <si>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</si>
  <si>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</si>
  <si>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</si>
  <si>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</si>
  <si>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</si>
  <si>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</si>
  <si>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</si>
  <si>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</si>
  <si>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</si>
  <si>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</si>
  <si>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</si>
  <si>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</si>
  <si>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</si>
  <si>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</si>
  <si>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</si>
  <si>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</si>
  <si>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</si>
  <si>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</si>
  <si>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</si>
  <si>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</si>
  <si>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</si>
  <si>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</si>
  <si>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</si>
  <si>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</si>
  <si>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</si>
  <si>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</si>
  <si>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</si>
  <si>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</si>
  <si>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</si>
  <si>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</si>
  <si>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</si>
  <si>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</si>
  <si>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</si>
  <si>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</si>
  <si>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</si>
  <si>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</si>
  <si>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</si>
  <si>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</si>
  <si>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</si>
  <si>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</si>
  <si>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</si>
  <si>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</si>
  <si>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</si>
  <si>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</si>
  <si>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</si>
  <si>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</si>
  <si>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</si>
  <si>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</si>
  <si>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</si>
  <si>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</si>
  <si>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</si>
  <si>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</si>
  <si>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</si>
  <si>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</si>
  <si>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</si>
  <si>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</si>
  <si>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</si>
  <si>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</si>
  <si>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</si>
  <si>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</si>
  <si>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</si>
  <si>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</si>
  <si>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</si>
  <si>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</si>
  <si>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</si>
  <si>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</si>
  <si>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</si>
  <si>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</si>
  <si>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</si>
  <si>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</si>
  <si>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</si>
  <si>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</si>
  <si>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</si>
  <si>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</si>
  <si>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</si>
  <si>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</si>
  <si>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</si>
  <si>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</si>
  <si>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</si>
  <si>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</si>
  <si>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</si>
  <si>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</si>
  <si>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</si>
  <si>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</si>
  <si>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</si>
  <si>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</si>
  <si>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</si>
  <si>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</si>
  <si>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</si>
  <si>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</si>
  <si>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</si>
  <si>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</si>
  <si>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</si>
  <si>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</si>
  <si>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</si>
  <si>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</si>
  <si>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</si>
  <si>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</si>
  <si>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</si>
  <si>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</si>
  <si>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</si>
  <si>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</si>
  <si>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</si>
  <si>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</si>
  <si>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</si>
  <si>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</si>
  <si>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</si>
  <si>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</si>
  <si>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</si>
  <si>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</si>
  <si>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</si>
  <si>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</si>
  <si>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</si>
  <si>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</si>
  <si>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</si>
  <si>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</si>
  <si>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</si>
  <si>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</si>
  <si>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</si>
  <si>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</si>
  <si>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</si>
  <si>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</si>
  <si>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</si>
  <si>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</si>
  <si>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</si>
  <si>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</si>
  <si>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</si>
  <si>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</si>
  <si>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</si>
  <si>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</si>
  <si>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</si>
  <si>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</si>
  <si>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</si>
  <si>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</si>
  <si>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</si>
  <si>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</si>
  <si>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</si>
  <si>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</si>
  <si>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</si>
  <si>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</si>
  <si>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</si>
  <si>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</si>
  <si>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</si>
  <si>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</si>
  <si>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</si>
  <si>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</si>
  <si>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</si>
  <si>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</si>
  <si>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</si>
  <si>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</si>
  <si>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</si>
  <si>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</si>
  <si>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</si>
  <si>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</si>
  <si>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</si>
  <si>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</si>
  <si>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</si>
  <si>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</si>
  <si>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</si>
  <si>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</si>
  <si>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</si>
  <si>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</si>
  <si>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</si>
  <si>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</si>
  <si>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</si>
  <si>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</si>
  <si>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</si>
  <si>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</si>
  <si>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</si>
  <si>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</si>
  <si>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</si>
  <si>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</si>
  <si>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</si>
  <si>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</si>
  <si>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</si>
  <si>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</si>
  <si>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</si>
  <si>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</si>
  <si>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</si>
  <si>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</si>
  <si>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</si>
  <si>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</si>
  <si>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</si>
  <si>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</si>
  <si>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</si>
  <si>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</si>
  <si>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</si>
  <si>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</si>
  <si>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</si>
  <si>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</si>
  <si>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</si>
  <si>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</si>
  <si>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</si>
  <si>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</si>
  <si>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</si>
  <si>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</si>
  <si>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</si>
  <si>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</si>
  <si>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</si>
  <si>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</si>
  <si>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</si>
  <si>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</si>
  <si>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</si>
  <si>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</si>
  <si>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</si>
  <si>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</si>
  <si>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</si>
  <si>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</si>
  <si>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</si>
  <si>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</si>
  <si>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</si>
  <si>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</si>
  <si>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</si>
  <si>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</si>
  <si>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</si>
  <si>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</si>
  <si>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</si>
  <si>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</si>
  <si>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</si>
  <si>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</si>
  <si>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</si>
  <si>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</si>
  <si>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</si>
  <si>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</si>
  <si>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</si>
  <si>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</si>
  <si>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</si>
  <si>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</si>
  <si>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</si>
  <si>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</si>
  <si>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</si>
  <si>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</si>
  <si>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</si>
  <si>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</si>
  <si>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</si>
  <si>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</si>
  <si>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</si>
  <si>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</si>
  <si>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</si>
  <si>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</si>
  <si>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</si>
  <si>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</si>
  <si>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</si>
  <si>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</si>
  <si>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</si>
  <si>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</si>
  <si>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</si>
  <si>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</si>
  <si>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</si>
  <si>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</si>
  <si>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</si>
  <si>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</si>
  <si>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</si>
  <si>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</si>
  <si>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</si>
  <si>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</si>
  <si>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</si>
  <si>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</si>
  <si>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</si>
  <si>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</si>
  <si>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</si>
  <si>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</si>
  <si>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</si>
  <si>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</si>
  <si>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</si>
  <si>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</si>
  <si>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</si>
  <si>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</si>
  <si>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</si>
  <si>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</si>
  <si>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</si>
  <si>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</si>
  <si>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</si>
  <si>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</si>
  <si>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</si>
  <si>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</si>
  <si>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</si>
  <si>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</si>
  <si>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</si>
  <si>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</si>
  <si>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</si>
  <si>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</si>
  <si>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</si>
  <si>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</si>
  <si>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</si>
  <si>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</si>
  <si>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</si>
  <si>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</si>
  <si>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</si>
  <si>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</si>
  <si>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</si>
  <si>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</si>
  <si>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</si>
  <si>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</si>
  <si>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</si>
  <si>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</si>
  <si>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</si>
  <si>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</si>
  <si>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</si>
  <si>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</si>
  <si>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</si>
  <si>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</si>
  <si>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</si>
  <si>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</si>
  <si>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</si>
  <si>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</si>
  <si>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</si>
  <si>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</si>
  <si>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</si>
  <si>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</si>
  <si>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</si>
  <si>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</si>
  <si>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</si>
  <si>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</si>
  <si>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</si>
  <si>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</si>
  <si>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</si>
  <si>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</si>
  <si>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</si>
  <si>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</si>
  <si>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</si>
  <si>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</si>
  <si>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</si>
  <si>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</si>
  <si>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</si>
  <si>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</si>
  <si>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</si>
  <si>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</si>
  <si>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</si>
  <si>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</si>
  <si>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</si>
  <si>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</si>
  <si>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</si>
  <si>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</si>
  <si>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</si>
  <si>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</si>
  <si>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</si>
  <si>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</si>
  <si>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</si>
  <si>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</si>
  <si>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</si>
  <si>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</si>
  <si>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</si>
  <si>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</si>
  <si>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</si>
  <si>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</si>
  <si>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</si>
  <si>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</si>
  <si>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</si>
  <si>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</si>
  <si>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</si>
  <si>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</si>
  <si>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</si>
  <si>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</si>
  <si>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</si>
  <si>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</si>
  <si>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</si>
  <si>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</si>
  <si>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</si>
  <si>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</si>
  <si>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</si>
  <si>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</si>
  <si>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</si>
  <si>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</si>
  <si>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</si>
  <si>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</si>
  <si>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</si>
  <si>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</si>
  <si>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</si>
  <si>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</si>
  <si>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</si>
  <si>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</si>
  <si>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</si>
  <si>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</si>
  <si>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</si>
  <si>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</si>
  <si>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</si>
  <si>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</si>
  <si>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</si>
  <si>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</si>
  <si>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</si>
  <si>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</si>
  <si>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</si>
  <si>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</si>
  <si>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</si>
  <si>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</si>
  <si>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</si>
  <si>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</si>
  <si>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</si>
  <si>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</si>
  <si>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</si>
  <si>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</si>
  <si>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</si>
  <si>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</si>
  <si>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</si>
  <si>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</si>
  <si>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</si>
  <si>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</si>
  <si>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</si>
  <si>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</si>
  <si>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</si>
  <si>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</si>
  <si>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</si>
  <si>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</si>
  <si>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</si>
  <si>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</si>
  <si>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</si>
  <si>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</si>
  <si>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</si>
  <si>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</si>
  <si>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</si>
  <si>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</si>
  <si>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</si>
  <si>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</si>
  <si>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</si>
  <si>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</si>
  <si>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</si>
  <si>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</si>
  <si>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</si>
  <si>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</si>
  <si>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</si>
  <si>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</si>
  <si>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</si>
  <si>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</si>
  <si>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</si>
  <si>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</si>
  <si>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</si>
  <si>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</si>
  <si>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</si>
  <si>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</si>
  <si>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</si>
  <si>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</si>
  <si>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</si>
  <si>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</si>
  <si>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</si>
  <si>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</si>
  <si>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</si>
  <si>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</si>
  <si>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</si>
  <si>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</si>
  <si>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</si>
  <si>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</si>
  <si>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</si>
  <si>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</si>
  <si>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</si>
  <si>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</si>
  <si>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</si>
  <si>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</si>
  <si>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</si>
  <si>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</si>
  <si>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</si>
  <si>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</si>
  <si>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</si>
  <si>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</si>
  <si>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</si>
  <si>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</si>
  <si>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</si>
  <si>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</si>
  <si>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</si>
  <si>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</si>
  <si>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</si>
  <si>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</si>
  <si>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</si>
  <si>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</si>
  <si>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</si>
  <si>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</si>
  <si>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</si>
  <si>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</si>
  <si>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</si>
  <si>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</si>
  <si>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</si>
  <si>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</si>
  <si>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</si>
  <si>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</si>
  <si>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</si>
  <si>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</si>
  <si>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</si>
  <si>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</si>
  <si>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</si>
  <si>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</si>
  <si>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</si>
  <si>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</si>
  <si>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</si>
  <si>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</si>
  <si>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</si>
  <si>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</si>
  <si>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</si>
  <si>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</si>
  <si>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</si>
  <si>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</si>
  <si>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</si>
  <si>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</si>
  <si>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</si>
  <si>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</si>
  <si>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</si>
  <si>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</si>
  <si>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</si>
  <si>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</si>
  <si>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</si>
  <si>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</si>
  <si>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</si>
  <si>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</si>
  <si>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</si>
  <si>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</si>
  <si>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</si>
  <si>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</si>
  <si>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</si>
  <si>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</si>
  <si>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</si>
  <si>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</si>
  <si>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</si>
  <si>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</si>
  <si>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</si>
  <si>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</si>
  <si>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</si>
  <si>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</si>
  <si>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</si>
  <si>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</si>
  <si>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</si>
  <si>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</si>
  <si>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</si>
  <si>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</si>
  <si>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</si>
  <si>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</si>
  <si>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</si>
  <si>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</si>
  <si>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</si>
  <si>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</si>
  <si>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</si>
  <si>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</si>
  <si>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</si>
  <si>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</si>
  <si>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</si>
  <si>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</si>
  <si>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</si>
  <si>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</si>
  <si>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</si>
  <si>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</si>
  <si>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</si>
  <si>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</si>
  <si>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</si>
  <si>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</si>
  <si>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</si>
  <si>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</si>
  <si>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</si>
  <si>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</si>
  <si>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</si>
  <si>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</si>
  <si>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</si>
  <si>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</si>
  <si>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</si>
  <si>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</si>
  <si>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</si>
  <si>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</si>
  <si>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</si>
  <si>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</si>
  <si>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</si>
  <si>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</si>
  <si>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</si>
  <si>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</si>
  <si>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</si>
  <si>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</si>
  <si>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</si>
  <si>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</si>
  <si>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</si>
  <si>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</si>
  <si>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</si>
  <si>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</si>
  <si>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</si>
  <si>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</si>
  <si>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</si>
  <si>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</si>
  <si>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</si>
  <si>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</si>
  <si>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</si>
  <si>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</si>
  <si>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</si>
  <si>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</si>
  <si>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</si>
  <si>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</si>
  <si>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</si>
  <si>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</si>
  <si>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</si>
  <si>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</si>
  <si>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</si>
  <si>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</si>
  <si>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</si>
  <si>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</si>
  <si>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</si>
  <si>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</si>
  <si>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</si>
  <si>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</si>
  <si>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</si>
  <si>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</si>
  <si>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</si>
  <si>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</si>
  <si>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</si>
  <si>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</si>
  <si>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</si>
  <si>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</si>
  <si>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</si>
  <si>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</si>
  <si>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</si>
  <si>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</si>
  <si>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</si>
  <si>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</si>
  <si>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</si>
  <si>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</si>
  <si>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</si>
  <si>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</si>
  <si>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</si>
  <si>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</si>
  <si>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</si>
  <si>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</si>
  <si>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</si>
  <si>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</si>
  <si>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</si>
  <si>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</si>
  <si>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</si>
  <si>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</si>
  <si>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</si>
  <si>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</si>
  <si>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</si>
  <si>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</si>
  <si>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</si>
  <si>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</si>
  <si>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</si>
  <si>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</si>
  <si>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</si>
  <si>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</si>
  <si>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</si>
  <si>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</si>
  <si>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</si>
  <si>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</si>
  <si>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</si>
  <si>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</si>
  <si>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</si>
  <si>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</si>
  <si>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</si>
  <si>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</si>
  <si>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</si>
  <si>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</si>
  <si>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</si>
  <si>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</si>
  <si>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</si>
  <si>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</si>
  <si>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</si>
  <si>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</si>
  <si>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</si>
  <si>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</si>
  <si>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</si>
  <si>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</si>
  <si>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</si>
  <si>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</si>
  <si>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</si>
  <si>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</si>
  <si>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</si>
  <si>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</si>
  <si>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</si>
  <si>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</si>
  <si>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</si>
  <si>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</si>
  <si>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</si>
  <si>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</si>
  <si>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</si>
  <si>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</si>
  <si>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</si>
  <si>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</si>
  <si>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</si>
  <si>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</si>
  <si>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</si>
  <si>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</si>
  <si>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</si>
  <si>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</si>
  <si>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</si>
  <si>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</si>
  <si>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</si>
  <si>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</si>
  <si>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</si>
  <si>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</si>
  <si>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</si>
  <si>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</si>
  <si>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</si>
  <si>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</si>
  <si>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</si>
  <si>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</si>
  <si>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</si>
  <si>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</si>
  <si>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</si>
  <si>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</si>
  <si>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</si>
  <si>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</si>
  <si>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</si>
  <si>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</si>
  <si>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</si>
  <si>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</si>
  <si>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</si>
  <si>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</si>
  <si>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</si>
  <si>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</si>
  <si>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</si>
  <si>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</si>
  <si>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</si>
  <si>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</si>
  <si>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</si>
  <si>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</si>
  <si>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</si>
  <si>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</si>
  <si>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</si>
  <si>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</si>
  <si>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</si>
  <si>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</si>
  <si>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</si>
  <si>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</si>
  <si>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</si>
  <si>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</si>
  <si>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</si>
  <si>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</si>
  <si>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</si>
  <si>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</si>
  <si>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</si>
  <si>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</si>
  <si>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</si>
  <si>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</si>
  <si>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</si>
  <si>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</si>
  <si>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</si>
  <si>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</si>
  <si>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</si>
  <si>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</si>
  <si>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</si>
  <si>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</si>
  <si>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</si>
  <si>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</si>
  <si>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</si>
  <si>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</si>
  <si>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</si>
  <si>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</si>
  <si>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</si>
  <si>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</si>
  <si>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</si>
  <si>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</si>
  <si>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</si>
  <si>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</si>
  <si>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</si>
  <si>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</si>
  <si>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</si>
  <si>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</si>
  <si>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</si>
  <si>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</si>
  <si>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</si>
  <si>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</si>
  <si>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</si>
  <si>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</si>
  <si>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</si>
  <si>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</si>
  <si>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</si>
  <si>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</si>
  <si>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</si>
  <si>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</si>
  <si>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</si>
  <si>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</si>
  <si>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</si>
  <si>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</si>
  <si>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</si>
  <si>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</si>
  <si>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</si>
  <si>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</si>
  <si>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</si>
  <si>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</si>
  <si>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</si>
  <si>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</si>
  <si>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</si>
  <si>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</si>
  <si>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</si>
  <si>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</si>
  <si>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</si>
  <si>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</si>
  <si>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</si>
  <si>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</si>
  <si>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</si>
  <si>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</si>
  <si>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</si>
  <si>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</si>
  <si>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</si>
  <si>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</si>
  <si>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</si>
  <si>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</si>
  <si>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</si>
  <si>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</si>
  <si>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</si>
  <si>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</si>
  <si>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</si>
  <si>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</si>
  <si>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</si>
  <si>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</si>
  <si>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</si>
  <si>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</si>
  <si>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</si>
  <si>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</si>
  <si>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</si>
  <si>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</si>
  <si>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</si>
  <si>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</si>
  <si>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</si>
  <si>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</si>
  <si>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</si>
  <si>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</si>
  <si>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</si>
  <si>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</si>
  <si>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</si>
  <si>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</si>
  <si>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</si>
  <si>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</si>
  <si>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</si>
  <si>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</si>
  <si>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</si>
  <si>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</si>
  <si>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</si>
  <si>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</si>
  <si>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</si>
  <si>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</si>
  <si>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</si>
  <si>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</si>
  <si>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</si>
  <si>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</si>
  <si>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</si>
  <si>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</si>
  <si>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</si>
  <si>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</si>
  <si>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</si>
  <si>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</si>
  <si>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</si>
  <si>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</si>
  <si>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</si>
  <si>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</si>
  <si>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</si>
  <si>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</si>
  <si>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</si>
  <si>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</si>
  <si>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</si>
  <si>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</si>
  <si>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</si>
  <si>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</si>
  <si>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</si>
  <si>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</si>
  <si>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</si>
  <si>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</si>
  <si>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</si>
  <si>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</si>
  <si>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</si>
  <si>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</si>
  <si>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</si>
  <si>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</si>
  <si>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</si>
  <si>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</si>
  <si>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</si>
  <si>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</si>
  <si>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</si>
  <si>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</si>
  <si>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</si>
  <si>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</si>
  <si>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</si>
  <si>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</si>
  <si>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</si>
  <si>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</si>
  <si>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</si>
  <si>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</si>
  <si>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</si>
  <si>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</si>
  <si>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</si>
  <si>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</si>
  <si>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</si>
  <si>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</si>
  <si>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</si>
  <si>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</si>
  <si>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</si>
  <si>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</si>
  <si>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</si>
  <si>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</si>
  <si>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</si>
  <si>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</si>
  <si>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</si>
  <si>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</si>
  <si>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</si>
  <si>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</si>
  <si>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</si>
  <si>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</si>
  <si>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</si>
  <si>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</si>
  <si>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</si>
  <si>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</si>
  <si>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</si>
  <si>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</si>
  <si>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</si>
  <si>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</si>
  <si>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</si>
  <si>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</si>
  <si>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</si>
  <si>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</si>
  <si>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</si>
  <si>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</si>
  <si>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</si>
  <si>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</si>
  <si>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</si>
  <si>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</si>
  <si>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</si>
  <si>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</si>
  <si>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</si>
  <si>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</si>
  <si>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</si>
  <si>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</si>
  <si>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</si>
  <si>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</si>
  <si>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</si>
  <si>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</si>
  <si>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</si>
  <si>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</si>
  <si>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</si>
  <si>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</si>
  <si>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</si>
  <si>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</si>
  <si>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</si>
  <si>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</si>
  <si>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</si>
  <si>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</si>
  <si>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</si>
  <si>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</si>
  <si>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</si>
  <si>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</si>
  <si>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</si>
  <si>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</si>
  <si>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</si>
  <si>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</si>
  <si>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</si>
  <si>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</si>
  <si>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</si>
  <si>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</si>
  <si>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</si>
  <si>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</si>
  <si>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</si>
  <si>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</si>
  <si>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</si>
  <si>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</si>
  <si>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</si>
  <si>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</si>
  <si>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</si>
  <si>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</si>
  <si>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</si>
  <si>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</si>
  <si>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</si>
  <si>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</si>
  <si>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</si>
  <si>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</si>
  <si>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</si>
  <si>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</si>
  <si>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</si>
  <si>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</si>
  <si>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</si>
  <si>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</si>
  <si>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</si>
  <si>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</si>
  <si>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</si>
  <si>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</si>
  <si>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</si>
  <si>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</si>
  <si>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</si>
  <si>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</si>
  <si>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</si>
  <si>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</si>
  <si>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</si>
  <si>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</si>
  <si>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</si>
  <si>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</si>
  <si>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</si>
  <si>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</si>
  <si>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</si>
  <si>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</si>
  <si>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</si>
  <si>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</si>
  <si>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</si>
  <si>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</si>
  <si>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</si>
  <si>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</si>
  <si>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</si>
  <si>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</si>
  <si>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</si>
  <si>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</si>
  <si>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</si>
  <si>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</si>
  <si>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</si>
  <si>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</si>
  <si>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</si>
  <si>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</si>
  <si>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</si>
  <si>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</si>
  <si>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</si>
  <si>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</si>
  <si>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</si>
  <si>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</si>
  <si>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</si>
  <si>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</si>
  <si>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</si>
  <si>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</si>
  <si>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</si>
  <si>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</si>
  <si>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</si>
  <si>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</si>
  <si>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</si>
  <si>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</si>
  <si>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</si>
  <si>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</si>
  <si>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</si>
  <si>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</si>
  <si>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</si>
  <si>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</si>
  <si>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</si>
  <si>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</si>
  <si>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</si>
  <si>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</si>
  <si>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</si>
  <si>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</si>
  <si>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</si>
  <si>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</si>
  <si>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</si>
  <si>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</si>
  <si>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</si>
  <si>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</si>
  <si>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</si>
  <si>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</si>
  <si>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</si>
  <si>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</si>
  <si>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</si>
  <si>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</si>
  <si>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</si>
  <si>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</si>
  <si>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</si>
  <si>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</si>
  <si>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</si>
  <si>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</si>
  <si>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</si>
  <si>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</si>
  <si>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</si>
  <si>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</si>
  <si>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</si>
  <si>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</si>
  <si>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</si>
  <si>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</si>
  <si>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</si>
  <si>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</si>
  <si>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</si>
  <si>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</si>
  <si>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</si>
  <si>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</si>
  <si>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</si>
  <si>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</si>
  <si>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</si>
  <si>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</si>
  <si>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</si>
  <si>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</si>
  <si>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</si>
  <si>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</si>
  <si>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</si>
  <si>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</si>
  <si>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</si>
  <si>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</si>
  <si>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</si>
  <si>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</si>
  <si>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</si>
  <si>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</si>
  <si>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</si>
  <si>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</si>
  <si>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</si>
  <si>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</si>
  <si>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</si>
  <si>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</si>
  <si>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</si>
  <si>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</si>
  <si>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</si>
  <si>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</si>
  <si>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</si>
  <si>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</si>
  <si>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</si>
  <si>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</si>
  <si>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</si>
  <si>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</si>
  <si>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</si>
  <si>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</si>
  <si>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</si>
  <si>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</si>
  <si>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</si>
  <si>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</si>
  <si>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</si>
  <si>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</si>
  <si>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</si>
  <si>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</si>
  <si>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</si>
  <si>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</si>
  <si>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</si>
  <si>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</si>
  <si>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</si>
  <si>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</si>
  <si>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</si>
  <si>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</si>
  <si>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</si>
  <si>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</si>
  <si>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</si>
  <si>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</si>
  <si>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</si>
  <si>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</si>
  <si>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</si>
  <si>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</si>
  <si>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</si>
  <si>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</si>
  <si>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</si>
  <si>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</si>
  <si>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</si>
  <si>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</si>
  <si>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</si>
  <si>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</si>
  <si>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</si>
  <si>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</si>
  <si>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</si>
  <si>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</si>
  <si>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</si>
  <si>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</si>
  <si>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</si>
  <si>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</si>
  <si>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</si>
  <si>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</si>
  <si>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</si>
  <si>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</si>
  <si>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</si>
  <si>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</si>
  <si>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</si>
  <si>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</si>
  <si>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</si>
  <si>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</si>
  <si>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</si>
  <si>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</si>
  <si>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</si>
  <si>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</si>
  <si>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</si>
  <si>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</si>
  <si>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</si>
  <si>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</si>
  <si>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</si>
  <si>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</si>
  <si>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</si>
  <si>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</si>
  <si>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</si>
  <si>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</si>
  <si>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</si>
  <si>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</si>
  <si>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</si>
  <si>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</si>
  <si>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</si>
  <si>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</si>
  <si>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</si>
  <si>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</si>
  <si>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</si>
  <si>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</si>
  <si>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</si>
  <si>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</si>
  <si>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</si>
  <si>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</si>
  <si>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</si>
  <si>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</si>
  <si>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</si>
  <si>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</si>
  <si>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</si>
  <si>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</si>
  <si>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</si>
  <si>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</si>
  <si>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</si>
  <si>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</si>
  <si>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</si>
  <si>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</si>
  <si>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</si>
  <si>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</si>
  <si>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</si>
  <si>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</si>
  <si>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</si>
  <si>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</si>
  <si>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</si>
  <si>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</si>
  <si>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</si>
  <si>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</si>
  <si>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</si>
  <si>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</si>
  <si>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</si>
  <si>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</si>
  <si>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</si>
  <si>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</si>
  <si>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</si>
  <si>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</si>
  <si>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</si>
  <si>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</si>
  <si>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</si>
  <si>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</si>
  <si>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</si>
  <si>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</si>
  <si>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</si>
  <si>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</si>
  <si>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</si>
  <si>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</si>
  <si>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</si>
  <si>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</si>
  <si>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</si>
  <si>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</si>
  <si>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</si>
  <si>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</si>
  <si>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</si>
  <si>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</si>
  <si>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</si>
  <si>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</si>
  <si>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</si>
  <si>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</si>
  <si>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</si>
  <si>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</si>
  <si>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</si>
  <si>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</si>
  <si>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</si>
  <si>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</si>
  <si>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</si>
  <si>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</si>
  <si>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</si>
  <si>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</si>
  <si>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</si>
  <si>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</si>
  <si>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</si>
  <si>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</si>
  <si>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</si>
  <si>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</si>
  <si>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</si>
  <si>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</si>
  <si>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</si>
  <si>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</si>
  <si>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</si>
  <si>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</si>
  <si>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</si>
  <si>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</si>
  <si>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</si>
  <si>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</si>
  <si>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</si>
  <si>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</si>
  <si>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</si>
  <si>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</si>
  <si>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</si>
  <si>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</si>
  <si>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</si>
  <si>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</si>
  <si>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</si>
  <si>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</si>
  <si>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</si>
  <si>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</si>
  <si>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</si>
  <si>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</si>
  <si>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</si>
  <si>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</si>
  <si>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</si>
  <si>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</si>
  <si>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</si>
  <si>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</si>
  <si>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</si>
  <si>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</si>
  <si>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</si>
  <si>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</si>
  <si>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</si>
  <si>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</si>
  <si>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</si>
  <si>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</si>
  <si>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</si>
  <si>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</si>
  <si>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</si>
  <si>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</si>
  <si>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</si>
  <si>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</si>
  <si>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</si>
  <si>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</si>
  <si>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</si>
  <si>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</si>
  <si>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</si>
  <si>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</si>
  <si>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</si>
  <si>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</si>
  <si>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</si>
  <si>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</si>
  <si>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</si>
  <si>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</si>
  <si>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</si>
  <si>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</si>
  <si>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</si>
  <si>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</si>
  <si>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</si>
  <si>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</si>
  <si>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</si>
  <si>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</si>
  <si>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</si>
  <si>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</si>
  <si>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</si>
  <si>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</si>
  <si>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</si>
  <si>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</si>
  <si>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</si>
  <si>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</si>
  <si>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</si>
  <si>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</si>
  <si>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</si>
  <si>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</si>
  <si>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</si>
  <si>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</si>
  <si>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</si>
  <si>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</si>
  <si>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</si>
  <si>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</si>
  <si>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</si>
  <si>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</si>
  <si>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</si>
  <si>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</si>
  <si>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</si>
  <si>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</si>
  <si>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</si>
  <si>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</si>
  <si>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</si>
  <si>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</si>
  <si>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</si>
  <si>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</si>
  <si>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</si>
  <si>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</si>
  <si>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</si>
  <si>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</si>
  <si>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</si>
  <si>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</si>
  <si>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</si>
  <si>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</si>
  <si>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</si>
  <si>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</si>
  <si>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</si>
  <si>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</si>
  <si>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</si>
  <si>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</si>
  <si>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</si>
  <si>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</si>
  <si>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</si>
  <si>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</si>
  <si>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</si>
  <si>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</si>
  <si>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</si>
  <si>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</si>
  <si>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</si>
  <si>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</si>
  <si>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</si>
  <si>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</si>
  <si>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</si>
  <si>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</si>
  <si>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</si>
  <si>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</si>
  <si>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</si>
  <si>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</si>
  <si>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</si>
  <si>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</si>
  <si>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</si>
  <si>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</si>
  <si>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</si>
  <si>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</si>
  <si>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</si>
  <si>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</si>
  <si>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</si>
  <si>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</si>
  <si>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</si>
  <si>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</si>
  <si>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</si>
  <si>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</si>
  <si>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</si>
  <si>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</si>
  <si>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</si>
  <si>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</si>
  <si>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</si>
  <si>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</si>
  <si>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</si>
  <si>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</si>
  <si>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</si>
  <si>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</si>
  <si>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</si>
  <si>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</si>
  <si>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</si>
  <si>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</si>
  <si>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</si>
  <si>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</si>
  <si>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</si>
  <si>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</si>
  <si>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</si>
  <si>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</si>
  <si>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</si>
  <si>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</si>
  <si>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</si>
  <si>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</si>
  <si>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</si>
  <si>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</si>
  <si>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</si>
  <si>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</si>
  <si>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</si>
  <si>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</si>
  <si>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</si>
  <si>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</si>
  <si>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</si>
  <si>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</si>
  <si>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</si>
  <si>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</si>
  <si>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</si>
  <si>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</si>
  <si>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</si>
  <si>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</si>
  <si>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</si>
  <si>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</si>
  <si>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</si>
  <si>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</si>
  <si>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</si>
  <si>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</si>
  <si>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</si>
  <si>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</si>
  <si>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</si>
  <si>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</si>
  <si>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</si>
  <si>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</si>
  <si>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</si>
  <si>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</si>
  <si>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</si>
  <si>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</si>
  <si>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</si>
  <si>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</si>
  <si>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</si>
  <si>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</si>
  <si>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</si>
  <si>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</si>
  <si>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</si>
  <si>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</si>
  <si>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</si>
  <si>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</si>
  <si>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</si>
  <si>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</si>
  <si>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</si>
  <si>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</si>
  <si>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</si>
  <si>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</si>
  <si>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</si>
  <si>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</si>
  <si>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</si>
  <si>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</si>
  <si>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</si>
  <si>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</si>
  <si>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</si>
  <si>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</si>
  <si>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</si>
  <si>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</si>
  <si>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</si>
  <si>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</si>
  <si>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</si>
  <si>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</si>
  <si>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</si>
  <si>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</si>
  <si>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</si>
  <si>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</si>
  <si>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</si>
  <si>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</si>
  <si>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</si>
  <si>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</si>
  <si>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</si>
  <si>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</si>
  <si>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</si>
  <si>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</si>
  <si>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</si>
  <si>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</si>
  <si>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</si>
  <si>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</si>
  <si>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</si>
  <si>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</si>
  <si>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</si>
  <si>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</si>
  <si>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</si>
  <si>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</si>
  <si>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</si>
  <si>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</si>
  <si>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</si>
  <si>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</si>
  <si>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</si>
  <si>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</si>
  <si>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</si>
  <si>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</si>
  <si>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</si>
  <si>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</si>
  <si>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</si>
  <si>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</si>
  <si>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</si>
  <si>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</si>
  <si>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</si>
  <si>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</si>
  <si>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</si>
  <si>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</si>
  <si>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</si>
  <si>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</si>
  <si>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</si>
  <si>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</si>
  <si>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</si>
  <si>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</si>
  <si>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</si>
  <si>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</si>
  <si>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</si>
  <si>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</si>
  <si>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</si>
  <si>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</si>
  <si>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</si>
  <si>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</si>
  <si>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</si>
  <si>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</si>
  <si>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</si>
  <si>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</si>
  <si>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</si>
  <si>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</si>
  <si>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</si>
  <si>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</si>
  <si>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</si>
  <si>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</si>
  <si>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</si>
  <si>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</si>
  <si>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</si>
  <si>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</si>
  <si>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</si>
  <si>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</si>
  <si>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</si>
  <si>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</si>
  <si>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</si>
  <si>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</si>
  <si>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</si>
  <si>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</si>
  <si>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</si>
  <si>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</si>
  <si>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</si>
  <si>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</si>
  <si>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</si>
  <si>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</si>
  <si>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</si>
  <si>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</si>
  <si>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</si>
  <si>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</si>
  <si>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</si>
  <si>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</si>
  <si>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</si>
  <si>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</si>
  <si>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</si>
  <si>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</si>
  <si>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</si>
  <si>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</si>
  <si>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</si>
  <si>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</si>
  <si>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</si>
  <si>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</si>
  <si>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</si>
  <si>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</si>
  <si>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</si>
  <si>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</si>
  <si>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</si>
  <si>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</si>
  <si>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</si>
  <si>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</si>
  <si>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</si>
  <si>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</si>
  <si>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</si>
  <si>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</si>
  <si>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</si>
  <si>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</si>
  <si>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</si>
  <si>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</si>
  <si>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</si>
  <si>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</si>
  <si>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</si>
  <si>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</si>
  <si>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</si>
  <si>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</si>
  <si>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</si>
  <si>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</si>
  <si>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</si>
  <si>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</si>
  <si>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</si>
  <si>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</si>
  <si>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</si>
  <si>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</si>
  <si>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</si>
  <si>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</si>
  <si>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</si>
  <si>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</si>
  <si>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</si>
  <si>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</si>
  <si>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</si>
  <si>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</si>
  <si>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</si>
  <si>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</si>
  <si>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</si>
  <si>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</si>
  <si>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</si>
  <si>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</si>
  <si>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</si>
  <si>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</si>
  <si>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</si>
  <si>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</si>
  <si>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</si>
  <si>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</si>
  <si>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</si>
  <si>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</si>
  <si>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</si>
  <si>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</si>
  <si>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</si>
  <si>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</si>
  <si>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</si>
  <si>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</si>
  <si>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</si>
  <si>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</si>
  <si>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</si>
  <si>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</si>
  <si>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</si>
  <si>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</si>
  <si>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</si>
  <si>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</si>
  <si>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</si>
  <si>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</si>
  <si>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</si>
  <si>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</si>
  <si>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</si>
  <si>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</si>
  <si>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</si>
  <si>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</si>
  <si>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</si>
  <si>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</si>
  <si>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</si>
  <si>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</si>
  <si>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</si>
  <si>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</si>
  <si>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</si>
  <si>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</si>
  <si>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</si>
  <si>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</si>
  <si>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</si>
  <si>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</si>
  <si>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</si>
  <si>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</si>
  <si>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</si>
  <si>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</si>
  <si>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</si>
  <si>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</si>
  <si>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</si>
  <si>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</si>
  <si>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</si>
  <si>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</si>
  <si>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</si>
  <si>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</si>
  <si>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</si>
  <si>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</si>
  <si>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</si>
  <si>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</si>
  <si>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</si>
  <si>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</si>
  <si>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</si>
  <si>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</si>
  <si>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</si>
  <si>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</si>
  <si>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</si>
  <si>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</si>
  <si>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</si>
  <si>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</si>
  <si>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</si>
  <si>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</si>
  <si>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</si>
  <si>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</si>
  <si>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</si>
  <si>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</si>
  <si>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</si>
  <si>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</si>
  <si>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</si>
  <si>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</si>
  <si>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</si>
  <si>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</si>
  <si>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</si>
  <si>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</si>
  <si>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</si>
  <si>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</si>
  <si>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</si>
  <si>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</si>
  <si>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</si>
  <si>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</si>
  <si>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</si>
  <si>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</si>
  <si>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</si>
  <si>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</si>
  <si>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</si>
  <si>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</si>
  <si>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</si>
  <si>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</si>
  <si>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</si>
  <si>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</si>
  <si>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</si>
  <si>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</si>
  <si>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</si>
  <si>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</si>
  <si>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</si>
  <si>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</si>
  <si>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</si>
  <si>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</si>
  <si>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</si>
  <si>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</si>
  <si>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</si>
  <si>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</si>
  <si>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</si>
  <si>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</si>
  <si>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</si>
  <si>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</si>
  <si>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</si>
  <si>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</si>
  <si>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</si>
  <si>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</si>
  <si>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</si>
  <si>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</si>
  <si>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</si>
  <si>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</si>
  <si>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</si>
  <si>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</si>
  <si>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</si>
  <si>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</si>
  <si>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</si>
  <si>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</si>
  <si>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</si>
  <si>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</si>
  <si>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</si>
  <si>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</si>
  <si>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</si>
  <si>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</si>
  <si>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</si>
  <si>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</si>
  <si>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</si>
  <si>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</si>
  <si>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</si>
  <si>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</si>
  <si>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</si>
  <si>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</si>
  <si>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</si>
  <si>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</si>
  <si>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</si>
  <si>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</si>
  <si>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</si>
  <si>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</si>
  <si>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</si>
  <si>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</si>
  <si>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</si>
  <si>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</si>
  <si>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</si>
  <si>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</si>
  <si>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</si>
  <si>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</si>
  <si>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</si>
  <si>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</si>
  <si>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</si>
  <si>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</si>
  <si>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</si>
  <si>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</si>
  <si>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</si>
  <si>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</si>
  <si>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</si>
  <si>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</si>
  <si>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</si>
  <si>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</si>
  <si>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</si>
  <si>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</si>
  <si>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</si>
  <si>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</si>
  <si>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</si>
  <si>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</si>
  <si>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</si>
  <si>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</si>
  <si>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</si>
  <si>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</si>
  <si>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</si>
  <si>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</si>
  <si>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</si>
  <si>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</si>
  <si>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</si>
  <si>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</si>
  <si>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</si>
  <si>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</si>
  <si>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</si>
  <si>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</si>
  <si>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</si>
  <si>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</si>
  <si>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</si>
  <si>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</si>
  <si>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</si>
  <si>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</si>
  <si>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</si>
  <si>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</si>
  <si>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</si>
  <si>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</si>
  <si>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</si>
  <si>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</si>
  <si>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</si>
  <si>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</si>
  <si>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</si>
  <si>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</si>
  <si>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</si>
  <si>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</si>
  <si>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</si>
  <si>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</si>
  <si>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</si>
  <si>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</si>
  <si>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</si>
  <si>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</si>
  <si>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</si>
  <si>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</si>
  <si>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</si>
  <si>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</si>
  <si>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</si>
  <si>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</si>
  <si>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</si>
  <si>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</si>
  <si>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</si>
  <si>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</si>
  <si>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</si>
  <si>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</si>
  <si>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</si>
  <si>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</si>
  <si>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</si>
  <si>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</si>
  <si>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</si>
  <si>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</si>
  <si>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</si>
  <si>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</si>
  <si>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</si>
  <si>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</si>
  <si>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</si>
  <si>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</si>
  <si>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</si>
  <si>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</si>
  <si>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</si>
  <si>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</si>
  <si>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</si>
  <si>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</si>
  <si>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</si>
  <si>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</si>
  <si>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</si>
  <si>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</si>
  <si>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</si>
  <si>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</si>
  <si>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</si>
  <si>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</si>
  <si>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</si>
  <si>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</si>
  <si>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</si>
  <si>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</si>
  <si>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</si>
  <si>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</si>
  <si>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</si>
  <si>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</si>
  <si>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</si>
  <si>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</si>
  <si>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</si>
  <si>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</si>
  <si>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</si>
  <si>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</si>
  <si>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</si>
  <si>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</si>
  <si>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</si>
  <si>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</si>
  <si>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</si>
  <si>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</si>
  <si>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</si>
  <si>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</si>
  <si>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</si>
  <si>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</si>
  <si>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</si>
  <si>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</si>
  <si>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</si>
  <si>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</si>
  <si>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</si>
  <si>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</si>
  <si>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</si>
  <si>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</si>
  <si>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</si>
  <si>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</si>
  <si>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</si>
  <si>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</si>
  <si>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</si>
  <si>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</si>
  <si>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</si>
  <si>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</si>
  <si>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</si>
  <si>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</si>
  <si>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</si>
  <si>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</si>
  <si>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</si>
  <si>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</si>
  <si>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</si>
  <si>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</si>
  <si>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</si>
  <si>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</si>
  <si>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</si>
  <si>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</si>
  <si>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</si>
  <si>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</si>
  <si>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</si>
  <si>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</si>
  <si>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</si>
  <si>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</si>
  <si>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</si>
  <si>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</si>
  <si>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</si>
  <si>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</si>
  <si>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</si>
  <si>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</si>
  <si>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</si>
  <si>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</si>
  <si>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</si>
  <si>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</si>
  <si>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</si>
  <si>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</si>
  <si>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</si>
  <si>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</si>
  <si>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</si>
  <si>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</si>
  <si>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</si>
  <si>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</si>
  <si>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</si>
  <si>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</si>
  <si>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</si>
  <si>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</si>
  <si>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</si>
  <si>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</si>
  <si>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</si>
  <si>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</si>
  <si>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</si>
  <si>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</si>
  <si>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</si>
  <si>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</si>
  <si>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</si>
  <si>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</si>
  <si>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</si>
  <si>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</si>
  <si>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</si>
  <si>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</si>
  <si>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</si>
  <si>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</si>
  <si>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</si>
  <si>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</si>
  <si>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</si>
  <si>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</si>
  <si>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</si>
  <si>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</si>
  <si>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</si>
  <si>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</si>
  <si>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</si>
  <si>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</si>
  <si>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</si>
  <si>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</si>
  <si>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</si>
  <si>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</si>
  <si>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</si>
  <si>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</si>
  <si>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</si>
  <si>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</si>
  <si>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</si>
  <si>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</si>
  <si>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</si>
  <si>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</si>
  <si>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</si>
  <si>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</si>
  <si>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</si>
  <si>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</si>
  <si>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</si>
  <si>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</si>
  <si>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</si>
  <si>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</si>
  <si>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</si>
  <si>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</si>
  <si>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</si>
  <si>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</si>
  <si>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</si>
  <si>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</si>
  <si>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</si>
  <si>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</si>
  <si>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</si>
  <si>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</si>
  <si>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</si>
  <si>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</si>
  <si>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</si>
  <si>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</si>
  <si>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</si>
  <si>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</si>
  <si>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</si>
  <si>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</si>
  <si>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</si>
  <si>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</si>
  <si>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</si>
  <si>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</si>
  <si>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</si>
  <si>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</si>
  <si>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</si>
  <si>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</si>
  <si>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</si>
  <si>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</si>
  <si>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</si>
  <si>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</si>
  <si>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</si>
  <si>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</si>
  <si>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</si>
  <si>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</si>
  <si>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</si>
  <si>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</si>
  <si>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</si>
  <si>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</si>
  <si>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</si>
  <si>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</si>
  <si>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</si>
  <si>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</si>
  <si>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</si>
  <si>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</si>
  <si>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</si>
  <si>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</si>
  <si>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</si>
  <si>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</si>
  <si>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</si>
  <si>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</si>
  <si>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</si>
  <si>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</si>
  <si>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</si>
  <si>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</si>
  <si>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</si>
  <si>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</si>
  <si>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</si>
  <si>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</si>
  <si>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</si>
  <si>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</si>
  <si>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</si>
  <si>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</si>
  <si>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</si>
  <si>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</si>
  <si>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</si>
  <si>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</si>
  <si>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</si>
  <si>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</si>
  <si>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</si>
  <si>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</si>
  <si>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</si>
  <si>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</si>
  <si>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</si>
  <si>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</si>
  <si>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</si>
  <si>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</si>
  <si>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</si>
  <si>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</si>
  <si>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</si>
  <si>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</si>
  <si>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</si>
  <si>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</si>
  <si>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</si>
  <si>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</si>
  <si>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</si>
  <si>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</si>
  <si>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</si>
  <si>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</si>
  <si>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</si>
  <si>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</si>
  <si>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</si>
  <si>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</si>
  <si>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</si>
  <si>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</si>
  <si>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</si>
  <si>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</si>
  <si>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</si>
  <si>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</si>
  <si>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</si>
  <si>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</si>
  <si>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</si>
  <si>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</si>
  <si>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</si>
  <si>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</si>
  <si>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</si>
  <si>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</si>
  <si>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</si>
  <si>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</si>
  <si>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</si>
  <si>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</si>
  <si>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</si>
  <si>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</si>
  <si>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</si>
  <si>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</si>
  <si>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</si>
  <si>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</si>
  <si>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</si>
  <si>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</si>
  <si>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</si>
  <si>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</si>
  <si>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</si>
  <si>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</si>
  <si>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</si>
  <si>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</si>
  <si>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</si>
  <si>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</si>
  <si>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</si>
  <si>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</si>
  <si>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</si>
  <si>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</si>
  <si>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</si>
  <si>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</si>
  <si>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</si>
  <si>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</si>
  <si>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</si>
  <si>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</si>
  <si>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</si>
  <si>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</si>
  <si>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</si>
  <si>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</si>
  <si>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</si>
  <si>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</si>
  <si>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</si>
  <si>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</si>
  <si>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</si>
  <si>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</si>
  <si>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</si>
  <si>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</si>
  <si>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</si>
  <si>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</si>
  <si>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</si>
  <si>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</si>
  <si>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</si>
  <si>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</si>
  <si>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</si>
  <si>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</si>
  <si>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</si>
  <si>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</si>
  <si>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</si>
  <si>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</si>
  <si>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</si>
  <si>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</si>
  <si>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</si>
  <si>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</si>
  <si>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</si>
  <si>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</si>
  <si>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</si>
  <si>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</si>
  <si>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</si>
  <si>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</si>
  <si>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</si>
  <si>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</si>
  <si>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</si>
  <si>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</si>
  <si>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</si>
  <si>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</si>
  <si>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</si>
  <si>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</si>
  <si>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</si>
  <si>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</si>
  <si>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</si>
  <si>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</si>
  <si>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</si>
  <si>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</si>
  <si>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</si>
  <si>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</si>
  <si>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</si>
  <si>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</si>
  <si>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</si>
  <si>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</si>
  <si>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</si>
  <si>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</si>
  <si>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</si>
  <si>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</si>
  <si>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</si>
  <si>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</si>
  <si>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</si>
  <si>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</si>
  <si>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</si>
  <si>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</si>
  <si>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</si>
  <si>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</si>
  <si>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</si>
  <si>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</si>
  <si>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</si>
  <si>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</si>
  <si>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</si>
  <si>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</si>
  <si>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</si>
  <si>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</si>
  <si>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</si>
  <si>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</si>
  <si>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</si>
  <si>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</si>
  <si>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</si>
  <si>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</si>
  <si>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</si>
  <si>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</si>
  <si>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</si>
  <si>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</si>
  <si>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</si>
  <si>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</si>
  <si>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</si>
  <si>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</si>
  <si>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</si>
  <si>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</si>
  <si>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</si>
  <si>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</si>
  <si>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</si>
  <si>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</si>
  <si>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</si>
  <si>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</si>
  <si>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</si>
  <si>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</si>
  <si>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</si>
  <si>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</si>
  <si>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</si>
  <si>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</si>
  <si>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</si>
  <si>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</si>
  <si>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</si>
  <si>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</si>
  <si>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</si>
  <si>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</si>
  <si>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</si>
  <si>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</si>
  <si>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</si>
  <si>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</si>
  <si>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</si>
  <si>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</si>
  <si>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</si>
  <si>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</si>
  <si>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</si>
  <si>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</si>
  <si>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</si>
  <si>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</si>
  <si>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</si>
  <si>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</si>
  <si>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</si>
  <si>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</si>
  <si>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</si>
  <si>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</si>
  <si>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</si>
  <si>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</si>
  <si>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</si>
  <si>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</si>
  <si>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</si>
  <si>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</si>
  <si>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</si>
  <si>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</si>
  <si>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</si>
  <si>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</si>
  <si>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</si>
  <si>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</si>
  <si>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</si>
  <si>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</si>
  <si>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</si>
  <si>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</si>
  <si>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</si>
  <si>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</si>
  <si>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</si>
  <si>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</si>
  <si>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</si>
  <si>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</si>
  <si>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</si>
  <si>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</si>
  <si>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</si>
  <si>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</si>
  <si>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</si>
  <si>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</si>
  <si>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</si>
  <si>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</si>
  <si>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</si>
  <si>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</si>
  <si>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</si>
  <si>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</si>
  <si>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</si>
  <si>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</si>
  <si>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</si>
  <si>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</si>
  <si>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</si>
  <si>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</si>
  <si>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</si>
  <si>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</si>
  <si>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</si>
  <si>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</si>
  <si>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</si>
  <si>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</si>
  <si>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</si>
  <si>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</si>
  <si>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</si>
  <si>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</si>
  <si>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</si>
  <si>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</si>
  <si>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</si>
  <si>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</si>
  <si>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</si>
  <si>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</si>
  <si>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</si>
  <si>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</si>
  <si>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</si>
  <si>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</si>
  <si>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</si>
  <si>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</si>
  <si>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</si>
  <si>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</si>
  <si>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</si>
  <si>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</si>
  <si>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</si>
  <si>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</si>
  <si>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</si>
  <si>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</si>
  <si>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</si>
  <si>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</si>
  <si>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</si>
  <si>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</si>
  <si>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</si>
  <si>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</si>
  <si>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</si>
  <si>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</si>
  <si>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</si>
  <si>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</si>
  <si>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</si>
  <si>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</si>
  <si>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</si>
  <si>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</si>
  <si>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</si>
  <si>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</si>
  <si>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</si>
  <si>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</si>
  <si>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</si>
  <si>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</si>
  <si>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</si>
  <si>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</si>
  <si>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</si>
  <si>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</si>
  <si>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</si>
  <si>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</si>
  <si>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</si>
  <si>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</si>
  <si>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</si>
  <si>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</si>
  <si>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</si>
  <si>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</si>
  <si>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</si>
  <si>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</si>
  <si>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</si>
  <si>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</si>
  <si>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</si>
  <si>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</si>
  <si>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</si>
  <si>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</si>
  <si>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</si>
  <si>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</si>
  <si>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</si>
  <si>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</si>
  <si>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</si>
  <si>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</si>
  <si>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</si>
  <si>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</si>
  <si>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</si>
  <si>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</si>
  <si>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</si>
  <si>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</si>
  <si>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</si>
  <si>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</si>
  <si>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</si>
  <si>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</si>
  <si>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</si>
  <si>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</si>
  <si>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</si>
  <si>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</si>
  <si>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</si>
  <si>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</si>
  <si>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</si>
  <si>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</si>
  <si>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</si>
  <si>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</si>
  <si>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</si>
  <si>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</si>
  <si>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</si>
  <si>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</si>
  <si>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</si>
  <si>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</si>
  <si>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</si>
  <si>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</si>
  <si>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</si>
  <si>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</si>
  <si>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</si>
  <si>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</si>
  <si>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</si>
  <si>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</si>
  <si>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</si>
  <si>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</si>
  <si>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</si>
  <si>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</si>
  <si>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</si>
  <si>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</si>
  <si>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</si>
  <si>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</si>
  <si>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</si>
  <si>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</si>
  <si>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</si>
  <si>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</si>
  <si>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</si>
  <si>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</si>
  <si>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</si>
  <si>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</si>
  <si>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</si>
  <si>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</si>
  <si>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</si>
  <si>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</si>
  <si>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</si>
  <si>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</si>
  <si>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</si>
  <si>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</si>
  <si>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</si>
  <si>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</si>
  <si>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</si>
  <si>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</si>
  <si>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</si>
  <si>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</si>
  <si>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</si>
  <si>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</si>
  <si>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</si>
  <si>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</si>
  <si>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</si>
  <si>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</si>
  <si>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</si>
  <si>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</si>
  <si>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</si>
  <si>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</si>
  <si>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</si>
  <si>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</si>
  <si>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</si>
  <si>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</si>
  <si>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</si>
  <si>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</si>
  <si>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</si>
  <si>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</si>
  <si>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</si>
  <si>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</si>
  <si>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</si>
  <si>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</si>
  <si>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</si>
  <si>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</si>
  <si>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</si>
  <si>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</si>
  <si>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</si>
  <si>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</si>
  <si>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</si>
  <si>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</si>
  <si>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</si>
  <si>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</si>
  <si>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</si>
  <si>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</si>
  <si>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</si>
  <si>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</si>
  <si>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</si>
  <si>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</si>
  <si>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</si>
  <si>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</si>
  <si>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</si>
  <si>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</si>
  <si>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</si>
  <si>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</si>
  <si>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</si>
  <si>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</si>
  <si>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</si>
  <si>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</si>
  <si>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</si>
  <si>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</si>
  <si>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</si>
  <si>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</si>
  <si>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</si>
  <si>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</si>
  <si>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</si>
  <si>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</si>
  <si>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</si>
  <si>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</si>
  <si>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</si>
  <si>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</si>
  <si>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</si>
  <si>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</si>
  <si>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</si>
  <si>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</si>
  <si>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</si>
  <si>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</si>
  <si>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</si>
  <si>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</si>
  <si>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</si>
  <si>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</si>
  <si>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</si>
  <si>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</si>
  <si>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</si>
  <si>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</si>
  <si>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</si>
  <si>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</si>
  <si>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</si>
  <si>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</si>
  <si>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</si>
  <si>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</si>
  <si>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</si>
  <si>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</si>
  <si>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</si>
  <si>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</si>
  <si>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</si>
  <si>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</si>
  <si>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</si>
  <si>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</si>
  <si>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</si>
  <si>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</si>
  <si>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</si>
  <si>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</si>
  <si>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</si>
  <si>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</si>
  <si>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</si>
  <si>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</si>
  <si>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</si>
  <si>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</si>
  <si>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</si>
  <si>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</si>
  <si>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</si>
  <si>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</si>
  <si>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</si>
  <si>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</si>
  <si>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</si>
  <si>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</si>
  <si>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</si>
  <si>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</si>
  <si>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</si>
  <si>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</si>
  <si>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</si>
  <si>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</si>
  <si>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</si>
  <si>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</si>
  <si>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</si>
  <si>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</si>
  <si>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</si>
  <si>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</si>
  <si>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</si>
  <si>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</si>
  <si>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</si>
  <si>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</si>
  <si>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</si>
  <si>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</si>
  <si>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</si>
  <si>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</si>
  <si>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</si>
  <si>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</si>
  <si>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</si>
  <si>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</si>
  <si>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</si>
  <si>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</si>
  <si>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</si>
  <si>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</si>
  <si>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</si>
  <si>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</si>
  <si>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</si>
  <si>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</si>
  <si>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</si>
  <si>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</si>
  <si>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</si>
  <si>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</si>
  <si>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</si>
  <si>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</si>
  <si>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</si>
  <si>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</si>
  <si>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</si>
  <si>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</si>
  <si>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</si>
  <si>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</si>
  <si>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</si>
  <si>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</si>
  <si>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</si>
  <si>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</si>
  <si>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</si>
  <si>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</si>
  <si>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</si>
  <si>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</si>
  <si>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</si>
  <si>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</si>
  <si>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</si>
  <si>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</si>
  <si>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</si>
  <si>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</si>
  <si>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</si>
  <si>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</si>
  <si>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</si>
  <si>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</si>
  <si>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</si>
  <si>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</si>
  <si>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</si>
  <si>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</si>
  <si>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</si>
  <si>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</si>
  <si>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</si>
  <si>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</si>
  <si>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</si>
  <si>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</si>
  <si>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</si>
  <si>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</si>
  <si>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</si>
  <si>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</si>
  <si>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</si>
  <si>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</si>
  <si>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</si>
  <si>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</si>
  <si>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</si>
  <si>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</si>
  <si>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</si>
  <si>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</si>
  <si>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</si>
  <si>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</si>
  <si>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</si>
  <si>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</si>
  <si>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</si>
  <si>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</si>
  <si>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</si>
  <si>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</si>
  <si>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</si>
  <si>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</si>
  <si>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</si>
  <si>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</si>
  <si>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</si>
  <si>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</si>
  <si>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</si>
  <si>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</si>
  <si>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</si>
  <si>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</si>
  <si>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</si>
  <si>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</si>
  <si>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</si>
  <si>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</si>
  <si>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</si>
  <si>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</si>
  <si>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</si>
  <si>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</si>
  <si>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</si>
  <si>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</si>
  <si>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</si>
  <si>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</si>
  <si>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</si>
  <si>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</si>
  <si>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</si>
  <si>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</si>
  <si>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</si>
  <si>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</si>
  <si>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</si>
  <si>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</si>
  <si>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</si>
  <si>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</si>
  <si>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</si>
  <si>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</si>
  <si>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</si>
  <si>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</si>
  <si>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</si>
  <si>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</si>
  <si>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</si>
  <si>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</si>
  <si>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</si>
  <si>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</si>
  <si>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</si>
  <si>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</si>
  <si>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</si>
  <si>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</si>
  <si>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</si>
  <si>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</si>
  <si>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</si>
  <si>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</si>
  <si>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</si>
  <si>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</si>
  <si>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</si>
  <si>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</si>
  <si>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</si>
  <si>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</si>
  <si>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</si>
  <si>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</si>
  <si>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</si>
  <si>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</si>
  <si>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</si>
  <si>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</si>
  <si>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</si>
  <si>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</si>
  <si>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</si>
  <si>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</si>
  <si>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</si>
  <si>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</si>
  <si>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</si>
  <si>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</si>
  <si>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</si>
  <si>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</si>
  <si>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</si>
  <si>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</si>
  <si>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</si>
  <si>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</si>
  <si>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</si>
  <si>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</si>
  <si>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</si>
  <si>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</si>
  <si>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</si>
  <si>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</si>
  <si>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</si>
  <si>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</si>
  <si>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</si>
  <si>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</si>
  <si>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</si>
  <si>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</si>
  <si>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</si>
  <si>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</si>
  <si>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</si>
  <si>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</si>
  <si>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</si>
  <si>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</si>
  <si>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</si>
  <si>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</si>
  <si>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</si>
  <si>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</si>
  <si>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</si>
  <si>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</si>
  <si>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</si>
  <si>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</si>
  <si>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</si>
  <si>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</si>
  <si>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</si>
  <si>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</si>
  <si>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</si>
  <si>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</si>
  <si>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</si>
  <si>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</si>
  <si>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</si>
  <si>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</si>
  <si>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</si>
  <si>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</si>
  <si>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</si>
  <si>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</si>
  <si>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</si>
  <si>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</si>
  <si>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</si>
  <si>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</si>
  <si>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</si>
  <si>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</si>
  <si>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</si>
  <si>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</si>
  <si>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</si>
  <si>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</si>
  <si>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</si>
  <si>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</si>
  <si>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</si>
  <si>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</si>
  <si>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</si>
  <si>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</si>
  <si>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</si>
  <si>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</si>
  <si>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</si>
  <si>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</si>
  <si>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</si>
  <si>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</si>
  <si>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</si>
  <si>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</si>
  <si>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</si>
  <si>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</si>
  <si>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</si>
  <si>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</si>
  <si>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</si>
  <si>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</si>
  <si>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</si>
  <si>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</si>
  <si>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</si>
  <si>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</si>
  <si>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</si>
  <si>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</si>
  <si>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</si>
  <si>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</si>
  <si>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</si>
  <si>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</si>
  <si>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</si>
  <si>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</si>
  <si>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</si>
  <si>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</si>
  <si>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</si>
  <si>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</si>
  <si>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</si>
  <si>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</si>
  <si>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</si>
  <si>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</si>
  <si>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</si>
  <si>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</si>
  <si>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</si>
  <si>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</si>
  <si>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</si>
  <si>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</si>
  <si>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</si>
  <si>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</si>
  <si>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</si>
  <si>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</si>
  <si>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</si>
  <si>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</si>
  <si>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</si>
  <si>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</si>
  <si>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</si>
  <si>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</si>
  <si>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</si>
  <si>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</si>
  <si>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</si>
  <si>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</si>
  <si>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</si>
  <si>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</si>
  <si>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</si>
  <si>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</si>
  <si>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</si>
  <si>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</si>
  <si>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</si>
  <si>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</si>
  <si>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</si>
  <si>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</si>
  <si>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</si>
  <si>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</si>
  <si>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</si>
  <si>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</si>
  <si>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</si>
  <si>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</si>
  <si>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</si>
  <si>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</si>
  <si>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</si>
  <si>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</si>
  <si>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</si>
  <si>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</si>
  <si>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</si>
  <si>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</si>
  <si>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</si>
  <si>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</si>
  <si>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</si>
  <si>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</si>
  <si>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</si>
  <si>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</si>
  <si>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</si>
  <si>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</si>
  <si>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</si>
  <si>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</si>
  <si>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</si>
  <si>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</si>
  <si>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</si>
  <si>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</si>
  <si>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</si>
  <si>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</si>
  <si>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</si>
  <si>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</si>
  <si>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</si>
  <si>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</si>
  <si>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</si>
  <si>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</si>
  <si>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</si>
  <si>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</si>
  <si>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</si>
  <si>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</si>
  <si>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</si>
  <si>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</si>
  <si>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</si>
  <si>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</si>
  <si>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</si>
  <si>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</si>
  <si>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</si>
  <si>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</si>
  <si>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</si>
  <si>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</si>
  <si>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</si>
  <si>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</si>
  <si>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</si>
  <si>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</si>
  <si>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</si>
  <si>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</si>
  <si>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</si>
  <si>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</si>
  <si>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</si>
  <si>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</si>
  <si>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</si>
  <si>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</si>
  <si>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</si>
  <si>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</si>
  <si>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</si>
  <si>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</si>
  <si>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</si>
  <si>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</si>
  <si>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</si>
  <si>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</si>
  <si>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</si>
  <si>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</si>
  <si>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</si>
  <si>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</si>
  <si>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</si>
  <si>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</si>
  <si>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</si>
  <si>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</si>
  <si>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</si>
  <si>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</si>
  <si>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</si>
  <si>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</si>
  <si>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</si>
  <si>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</si>
  <si>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</si>
  <si>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</si>
  <si>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</si>
  <si>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</si>
  <si>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</si>
  <si>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</si>
  <si>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</si>
  <si>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</si>
  <si>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</si>
  <si>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</si>
  <si>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</si>
  <si>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</si>
  <si>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</si>
  <si>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</si>
  <si>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</si>
  <si>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</si>
  <si>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</si>
  <si>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</si>
  <si>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</si>
  <si>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</si>
  <si>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</si>
  <si>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</si>
  <si>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</si>
  <si>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</si>
  <si>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</si>
  <si>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</si>
  <si>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</si>
  <si>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</si>
  <si>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</si>
  <si>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</si>
  <si>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</si>
  <si>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</si>
  <si>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</si>
  <si>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</si>
  <si>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</si>
  <si>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</si>
  <si>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</si>
  <si>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</si>
  <si>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</si>
  <si>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</si>
  <si>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</si>
  <si>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</si>
  <si>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</si>
  <si>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</si>
  <si>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</si>
  <si>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</si>
  <si>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</si>
  <si>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</si>
  <si>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</si>
  <si>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</si>
  <si>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</si>
  <si>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</si>
  <si>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</si>
  <si>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</si>
  <si>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</si>
  <si>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</si>
  <si>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</si>
  <si>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</si>
  <si>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</si>
  <si>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</si>
  <si>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</si>
  <si>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</si>
  <si>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</si>
  <si>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</si>
  <si>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</si>
  <si>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</si>
  <si>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</si>
  <si>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</si>
  <si>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</si>
  <si>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</si>
  <si>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</si>
  <si>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</si>
  <si>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</si>
  <si>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</si>
  <si>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</si>
  <si>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</si>
  <si>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</si>
  <si>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</si>
  <si>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</si>
  <si>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</si>
  <si>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</si>
  <si>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</si>
  <si>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</si>
  <si>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</si>
  <si>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</si>
  <si>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</si>
  <si>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</si>
  <si>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</si>
  <si>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</si>
  <si>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</si>
  <si>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</si>
  <si>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</si>
  <si>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</si>
  <si>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</si>
  <si>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</si>
  <si>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</si>
  <si>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</si>
  <si>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</si>
  <si>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</si>
  <si>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</si>
  <si>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</si>
  <si>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</si>
  <si>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</si>
  <si>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</si>
  <si>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</si>
  <si>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</si>
  <si>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</si>
  <si>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</si>
  <si>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</si>
  <si>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</si>
  <si>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</si>
  <si>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</si>
  <si>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</si>
  <si>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</si>
  <si>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</si>
  <si>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</si>
  <si>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</si>
  <si>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</si>
  <si>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</si>
  <si>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</si>
  <si>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</si>
  <si>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</si>
  <si>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</si>
  <si>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</si>
  <si>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</si>
  <si>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</si>
  <si>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</si>
  <si>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</si>
  <si>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</si>
  <si>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</si>
  <si>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</si>
  <si>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</si>
  <si>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</si>
  <si>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</si>
  <si>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</si>
  <si>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</si>
  <si>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</si>
  <si>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</si>
  <si>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</si>
  <si>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</si>
  <si>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</si>
  <si>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</si>
  <si>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</si>
  <si>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</si>
  <si>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</si>
  <si>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</si>
  <si>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</si>
  <si>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</si>
  <si>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</si>
  <si>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</si>
  <si>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</si>
  <si>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</si>
  <si>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</si>
  <si>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</si>
  <si>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</si>
  <si>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</si>
  <si>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</si>
  <si>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</si>
  <si>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</si>
  <si>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</si>
  <si>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</si>
  <si>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</si>
  <si>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</si>
  <si>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</si>
  <si>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</si>
  <si>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</si>
  <si>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</si>
  <si>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</si>
  <si>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</si>
  <si>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</si>
  <si>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</si>
  <si>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</si>
  <si>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</si>
  <si>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</si>
  <si>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</si>
  <si>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</si>
  <si>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</si>
  <si>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</si>
  <si>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</si>
  <si>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</si>
  <si>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</si>
  <si>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</si>
  <si>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</si>
  <si>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</si>
  <si>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</si>
  <si>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</si>
  <si>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</si>
  <si>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</si>
  <si>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</si>
  <si>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</si>
  <si>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</si>
  <si>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</si>
  <si>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</si>
  <si>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</si>
  <si>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</si>
  <si>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</si>
  <si>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</si>
  <si>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</si>
  <si>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</si>
  <si>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</si>
  <si>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</si>
  <si>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</si>
  <si>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</si>
  <si>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</si>
  <si>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</si>
  <si>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</si>
  <si>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</si>
  <si>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</si>
  <si>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</si>
  <si>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</si>
  <si>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</si>
  <si>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</si>
  <si>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</si>
  <si>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</si>
  <si>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</si>
  <si>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</si>
  <si>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</si>
  <si>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</si>
  <si>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</si>
  <si>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</si>
  <si>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</si>
  <si>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</si>
  <si>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</si>
  <si>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</si>
  <si>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</si>
  <si>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</si>
  <si>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</si>
  <si>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</si>
  <si>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</si>
  <si>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</si>
  <si>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</si>
  <si>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</si>
  <si>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</si>
  <si>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</si>
  <si>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</si>
  <si>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</si>
  <si>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</si>
  <si>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</si>
  <si>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</si>
  <si>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</si>
  <si>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</si>
  <si>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</si>
  <si>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</si>
  <si>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</si>
  <si>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</si>
  <si>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</si>
  <si>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</si>
  <si>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</si>
  <si>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</si>
  <si>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</si>
  <si>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</si>
  <si>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</si>
  <si>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</si>
  <si>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</si>
  <si>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</si>
  <si>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</si>
  <si>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</si>
  <si>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</si>
  <si>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</si>
  <si>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</si>
  <si>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</si>
  <si>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</si>
  <si>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</si>
  <si>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</si>
  <si>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</si>
  <si>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</si>
  <si>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</si>
  <si>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</si>
  <si>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</si>
  <si>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</si>
  <si>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</si>
  <si>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</si>
  <si>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</si>
  <si>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</si>
  <si>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</si>
  <si>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</si>
  <si>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</si>
  <si>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</si>
  <si>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</si>
  <si>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</si>
  <si>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</si>
  <si>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</si>
  <si>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</si>
  <si>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</si>
  <si>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</si>
  <si>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</si>
  <si>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</si>
  <si>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</si>
  <si>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</si>
  <si>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</si>
  <si>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</si>
  <si>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</si>
  <si>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</si>
  <si>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</si>
  <si>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</si>
  <si>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</si>
  <si>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</si>
  <si>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</si>
  <si>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</si>
  <si>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</si>
  <si>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</si>
  <si>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</si>
  <si>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</si>
  <si>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</si>
  <si>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</si>
  <si>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</si>
  <si>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</si>
  <si>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</si>
  <si>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</si>
  <si>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</si>
  <si>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</si>
  <si>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</si>
  <si>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</si>
  <si>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</si>
  <si>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</si>
  <si>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</si>
  <si>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</si>
  <si>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</si>
  <si>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</si>
  <si>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</si>
  <si>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</si>
  <si>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</si>
  <si>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</si>
  <si>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</si>
  <si>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</si>
  <si>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</si>
  <si>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</si>
  <si>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</si>
  <si>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</si>
  <si>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</si>
  <si>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</si>
  <si>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</si>
  <si>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</si>
  <si>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</si>
  <si>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</si>
  <si>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</si>
  <si>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</si>
  <si>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</si>
  <si>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</si>
  <si>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</si>
  <si>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</si>
  <si>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</si>
  <si>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</si>
  <si>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</si>
  <si>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</si>
  <si>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</si>
  <si>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</si>
  <si>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</si>
  <si>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</si>
  <si>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</si>
  <si>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</si>
  <si>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</si>
  <si>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</si>
  <si>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</si>
  <si>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</si>
  <si>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</si>
  <si>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</si>
  <si>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</si>
  <si>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</si>
  <si>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</si>
  <si>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</si>
  <si>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</si>
  <si>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</si>
  <si>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</si>
  <si>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</si>
  <si>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</si>
  <si>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</si>
  <si>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</si>
  <si>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</si>
  <si>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</si>
  <si>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</si>
  <si>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</si>
  <si>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</si>
  <si>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</si>
  <si>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</si>
  <si>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</si>
  <si>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</si>
  <si>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</si>
  <si>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</si>
  <si>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</si>
  <si>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</si>
  <si>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</si>
  <si>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</si>
  <si>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</si>
  <si>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</si>
  <si>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</si>
  <si>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</si>
  <si>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</si>
  <si>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</si>
  <si>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</si>
  <si>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</si>
  <si>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</si>
  <si>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</si>
  <si>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</si>
  <si>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</si>
  <si>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</si>
  <si>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</si>
  <si>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</si>
  <si>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</si>
  <si>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</si>
  <si>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</si>
  <si>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</si>
  <si>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</si>
  <si>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</si>
  <si>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</si>
  <si>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</si>
  <si>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</si>
  <si>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</si>
  <si>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</si>
  <si>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</si>
  <si>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</si>
  <si>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</si>
  <si>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</si>
  <si>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</si>
  <si>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</si>
  <si>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</si>
  <si>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</si>
  <si>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</si>
  <si>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</si>
  <si>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</si>
  <si>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</si>
  <si>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</si>
  <si>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</si>
  <si>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</si>
  <si>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</si>
  <si>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</si>
  <si>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</si>
  <si>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</si>
  <si>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</si>
  <si>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</si>
  <si>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</si>
  <si>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</si>
  <si>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</si>
  <si>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</si>
  <si>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</si>
  <si>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</si>
  <si>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</si>
  <si>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</si>
  <si>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</si>
  <si>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</si>
  <si>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</si>
  <si>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</si>
  <si>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</si>
  <si>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</si>
  <si>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</si>
  <si>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</si>
  <si>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</si>
  <si>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</si>
  <si>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</si>
  <si>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</si>
  <si>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</si>
  <si>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</si>
  <si>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</si>
  <si>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</si>
  <si>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</si>
  <si>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</si>
  <si>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</si>
  <si>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</si>
  <si>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</si>
  <si>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</si>
  <si>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</si>
  <si>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</si>
  <si>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</si>
  <si>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</si>
  <si>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</si>
  <si>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</si>
  <si>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</si>
  <si>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</si>
  <si>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</si>
  <si>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</si>
  <si>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</si>
  <si>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</si>
  <si>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</si>
  <si>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</si>
  <si>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</si>
  <si>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</si>
  <si>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</si>
  <si>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</si>
  <si>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</si>
  <si>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</si>
  <si>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</si>
  <si>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</si>
  <si>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</si>
  <si>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</si>
  <si>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</si>
  <si>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</si>
  <si>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</si>
  <si>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</si>
  <si>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</si>
  <si>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</si>
  <si>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</si>
  <si>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</si>
  <si>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</si>
  <si>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</si>
  <si>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</si>
  <si>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</si>
  <si>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</si>
  <si>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</si>
  <si>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</si>
  <si>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</si>
  <si>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</si>
  <si>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</si>
  <si>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</si>
  <si>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</si>
  <si>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</si>
  <si>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</si>
  <si>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</si>
  <si>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</si>
  <si>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</si>
  <si>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</si>
  <si>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</si>
  <si>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</si>
  <si>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</si>
  <si>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</si>
  <si>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</si>
  <si>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</si>
  <si>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</si>
  <si>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</si>
  <si>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</si>
  <si>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</si>
  <si>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</si>
  <si>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</si>
  <si>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</si>
  <si>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</si>
  <si>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</si>
  <si>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</si>
  <si>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</si>
  <si>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</si>
  <si>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</si>
  <si>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</si>
  <si>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</si>
  <si>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</si>
  <si>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</si>
  <si>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</si>
  <si>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</si>
  <si>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</si>
  <si>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</si>
  <si>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</si>
  <si>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</si>
  <si>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</si>
  <si>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</si>
  <si>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</si>
  <si>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</si>
  <si>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</si>
  <si>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</si>
  <si>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</si>
  <si>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</si>
  <si>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</si>
  <si>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</si>
  <si>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</si>
  <si>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</si>
  <si>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</si>
  <si>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</si>
  <si>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</si>
  <si>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</si>
  <si>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</si>
  <si>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</si>
  <si>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</si>
  <si>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</si>
  <si>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</si>
  <si>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</si>
  <si>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</si>
  <si>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</si>
  <si>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</si>
  <si>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</si>
  <si>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</si>
  <si>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</si>
  <si>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</si>
  <si>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</si>
  <si>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</si>
  <si>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</si>
  <si>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</si>
  <si>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</si>
  <si>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</si>
  <si>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</si>
  <si>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</si>
  <si>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</si>
  <si>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</si>
  <si>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</si>
  <si>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</si>
  <si>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</si>
  <si>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</si>
  <si>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</si>
  <si>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</si>
  <si>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</si>
  <si>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</si>
  <si>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</si>
  <si>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</si>
  <si>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</si>
  <si>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</si>
  <si>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</si>
  <si>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</si>
  <si>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</si>
  <si>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</si>
  <si>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</si>
  <si>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</si>
  <si>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</si>
  <si>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</si>
  <si>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</si>
  <si>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</si>
  <si>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</si>
  <si>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</si>
  <si>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</si>
  <si>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</si>
  <si>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</si>
  <si>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</si>
  <si>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</si>
  <si>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</si>
  <si>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</si>
  <si>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</si>
  <si>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</si>
  <si>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</si>
  <si>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</si>
  <si>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</si>
  <si>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</si>
  <si>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</si>
  <si>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</si>
  <si>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</si>
  <si>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</si>
  <si>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</si>
  <si>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</si>
  <si>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</si>
  <si>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</si>
  <si>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</si>
  <si>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</si>
  <si>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</si>
  <si>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</si>
  <si>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</si>
  <si>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</si>
  <si>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</si>
  <si>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</si>
  <si>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</si>
  <si>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</si>
  <si>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</si>
  <si>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</si>
  <si>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</si>
  <si>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</si>
  <si>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</si>
  <si>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</si>
  <si>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</si>
  <si>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</si>
  <si>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</si>
  <si>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</si>
  <si>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</si>
  <si>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</si>
  <si>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</si>
  <si>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</si>
  <si>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</si>
  <si>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</si>
  <si>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</si>
  <si>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</si>
  <si>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</si>
  <si>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</si>
  <si>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</si>
  <si>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</si>
  <si>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</si>
  <si>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</si>
  <si>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</si>
  <si>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</si>
  <si>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</si>
  <si>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</si>
  <si>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</si>
  <si>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</si>
  <si>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</si>
  <si>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</si>
  <si>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</si>
  <si>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</si>
  <si>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</si>
  <si>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</si>
  <si>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</si>
  <si>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</si>
  <si>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</si>
  <si>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</si>
  <si>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</si>
  <si>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</si>
  <si>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</si>
  <si>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</si>
  <si>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</si>
  <si>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</si>
  <si>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</si>
  <si>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</si>
  <si>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</si>
  <si>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</si>
  <si>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</si>
  <si>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</si>
  <si>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</si>
  <si>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</si>
  <si>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</si>
  <si>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</si>
  <si>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</si>
  <si>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</si>
  <si>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</si>
  <si>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</si>
  <si>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</si>
  <si>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</si>
  <si>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</si>
  <si>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</si>
  <si>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</si>
  <si>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</si>
  <si>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</si>
  <si>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</si>
  <si>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</si>
  <si>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</si>
  <si>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</si>
  <si>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</si>
  <si>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</si>
  <si>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</si>
  <si>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</si>
  <si>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</si>
  <si>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</si>
  <si>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</si>
  <si>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</si>
  <si>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</si>
  <si>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</si>
  <si>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</si>
  <si>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</si>
  <si>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</si>
  <si>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</si>
  <si>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</si>
  <si>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</si>
  <si>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</si>
  <si>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</si>
  <si>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</si>
  <si>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</si>
  <si>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</si>
  <si>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</si>
  <si>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</si>
  <si>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</si>
  <si>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</si>
  <si>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</si>
  <si>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</si>
  <si>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</si>
  <si>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</si>
  <si>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</si>
  <si>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</si>
  <si>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</si>
  <si>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</si>
  <si>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</si>
  <si>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</si>
  <si>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</si>
  <si>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</si>
  <si>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</si>
  <si>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</si>
  <si>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</si>
  <si>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</si>
  <si>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</si>
  <si>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</si>
  <si>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</si>
  <si>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</si>
  <si>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</si>
  <si>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</si>
  <si>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</si>
  <si>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</si>
  <si>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</si>
  <si>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</si>
  <si>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</si>
  <si>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</si>
  <si>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</si>
  <si>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</si>
  <si>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</si>
  <si>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</si>
  <si>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</si>
  <si>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</si>
  <si>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</si>
  <si>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</si>
  <si>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</si>
  <si>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</si>
  <si>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</si>
  <si>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</si>
  <si>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</si>
  <si>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</si>
  <si>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</si>
  <si>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</si>
  <si>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</si>
  <si>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</si>
  <si>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</si>
  <si>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</si>
  <si>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</si>
  <si>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</si>
  <si>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</si>
  <si>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</si>
  <si>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</si>
  <si>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</si>
  <si>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</si>
  <si>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</si>
  <si>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</si>
  <si>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</si>
  <si>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</si>
  <si>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</si>
  <si>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</si>
  <si>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</si>
  <si>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</si>
  <si>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</si>
  <si>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</si>
  <si>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</si>
  <si>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</si>
  <si>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</si>
  <si>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</si>
  <si>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</si>
  <si>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</si>
  <si>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</si>
  <si>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</si>
  <si>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</si>
  <si>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</si>
  <si>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</si>
  <si>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</si>
  <si>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</si>
  <si>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</si>
  <si>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</si>
  <si>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</si>
  <si>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</si>
  <si>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</si>
  <si>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</si>
  <si>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</si>
  <si>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</si>
  <si>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</si>
  <si>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</si>
  <si>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</si>
  <si>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</si>
  <si>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</si>
  <si>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</si>
  <si>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</si>
  <si>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</si>
  <si>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</si>
  <si>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</si>
  <si>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</si>
  <si>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</si>
  <si>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</si>
  <si>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</si>
  <si>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</si>
  <si>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</si>
  <si>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</si>
  <si>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</si>
  <si>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</si>
  <si>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</si>
  <si>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</si>
  <si>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</si>
  <si>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</si>
  <si>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</si>
  <si>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</si>
  <si>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</si>
  <si>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</si>
  <si>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</si>
  <si>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</si>
  <si>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</si>
  <si>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</si>
  <si>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</si>
  <si>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</si>
  <si>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</si>
  <si>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</si>
  <si>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</si>
  <si>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</si>
  <si>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</si>
  <si>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</si>
  <si>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</si>
  <si>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</si>
  <si>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</si>
  <si>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</si>
  <si>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</si>
  <si>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</si>
  <si>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</si>
  <si>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</si>
  <si>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</si>
  <si>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</si>
  <si>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</si>
  <si>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</si>
  <si>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</si>
  <si>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</si>
  <si>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</si>
  <si>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</si>
  <si>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</si>
  <si>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</si>
  <si>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</si>
  <si>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</si>
  <si>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</si>
  <si>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</si>
  <si>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</si>
  <si>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</si>
  <si>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</si>
  <si>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</si>
  <si>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</si>
  <si>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</si>
  <si>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</si>
  <si>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</si>
  <si>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</si>
  <si>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</si>
  <si>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</si>
  <si>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</si>
  <si>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</si>
  <si>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</si>
  <si>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</si>
  <si>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</si>
  <si>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</si>
  <si>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</si>
  <si>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</si>
  <si>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</si>
  <si>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</si>
  <si>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</si>
  <si>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</si>
  <si>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</si>
  <si>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</si>
  <si>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</si>
  <si>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</si>
  <si>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</si>
  <si>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</si>
  <si>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</si>
  <si>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</si>
  <si>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</si>
  <si>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</si>
  <si>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</si>
  <si>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</si>
  <si>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</si>
  <si>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</si>
  <si>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</si>
  <si>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</si>
  <si>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</si>
  <si>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</si>
  <si>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</si>
  <si>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</si>
  <si>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</si>
  <si>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</si>
  <si>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</si>
  <si>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</si>
  <si>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</si>
  <si>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</si>
  <si>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</si>
  <si>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</si>
  <si>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</si>
  <si>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</si>
  <si>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</si>
  <si>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</si>
  <si>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</si>
  <si>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</si>
  <si>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</si>
  <si>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</si>
  <si>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</si>
  <si>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</si>
  <si>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</si>
  <si>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</si>
  <si>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</si>
  <si>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</si>
  <si>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</si>
  <si>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</si>
  <si>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</si>
  <si>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</si>
  <si>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</si>
  <si>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</si>
  <si>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</si>
  <si>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</si>
  <si>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</si>
  <si>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</si>
  <si>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</si>
  <si>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</si>
  <si>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</si>
  <si>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</si>
  <si>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</si>
  <si>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</si>
  <si>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</si>
  <si>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</si>
  <si>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</si>
  <si>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</si>
  <si>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</si>
  <si>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</si>
  <si>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</si>
  <si>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</si>
  <si>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</si>
  <si>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</si>
  <si>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</si>
  <si>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</si>
  <si>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</si>
  <si>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</si>
  <si>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</si>
  <si>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</si>
  <si>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</si>
  <si>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</si>
  <si>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</si>
  <si>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</si>
  <si>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</si>
  <si>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</si>
  <si>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</si>
  <si>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</si>
  <si>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</si>
  <si>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</si>
  <si>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</si>
  <si>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</si>
  <si>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</si>
  <si>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</si>
  <si>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</si>
  <si>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</si>
  <si>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</si>
  <si>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</si>
  <si>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</si>
  <si>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</si>
  <si>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</si>
  <si>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</si>
  <si>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</si>
  <si>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</si>
  <si>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</si>
  <si>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</si>
  <si>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</si>
  <si>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</si>
  <si>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</si>
  <si>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</si>
  <si>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</si>
  <si>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</si>
  <si>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</si>
  <si>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</si>
  <si>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</si>
  <si>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</si>
  <si>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</si>
  <si>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</si>
  <si>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</si>
  <si>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</si>
  <si>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</si>
  <si>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</si>
  <si>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</si>
  <si>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</si>
  <si>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</si>
  <si>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</si>
  <si>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</si>
  <si>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</si>
  <si>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</si>
  <si>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</si>
  <si>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</si>
  <si>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</si>
  <si>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</si>
  <si>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</si>
  <si>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</si>
  <si>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</si>
  <si>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</si>
  <si>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</si>
  <si>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</si>
  <si>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</si>
  <si>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</si>
  <si>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</si>
  <si>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</si>
  <si>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</si>
  <si>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</si>
  <si>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</si>
  <si>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</si>
  <si>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</si>
  <si>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</si>
  <si>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</si>
  <si>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</si>
  <si>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</si>
  <si>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</si>
  <si>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</si>
  <si>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</si>
  <si>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</si>
  <si>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</si>
  <si>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</si>
  <si>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</si>
  <si>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</si>
  <si>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</si>
  <si>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</si>
  <si>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</si>
  <si>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</si>
  <si>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</si>
  <si>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</si>
  <si>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</si>
  <si>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</si>
  <si>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</si>
  <si>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</si>
  <si>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</si>
  <si>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</si>
  <si>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</si>
  <si>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</si>
  <si>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</si>
  <si>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</si>
  <si>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</si>
  <si>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</si>
  <si>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</si>
  <si>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</si>
  <si>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</si>
  <si>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</si>
  <si>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</si>
  <si>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</si>
  <si>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</si>
  <si>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</si>
  <si>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</si>
  <si>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</si>
  <si>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</si>
  <si>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</si>
  <si>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</si>
  <si>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</si>
  <si>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</si>
  <si>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</si>
  <si>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</si>
  <si>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</si>
  <si>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</si>
  <si>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</si>
  <si>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</si>
  <si>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</si>
  <si>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</si>
  <si>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</si>
  <si>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</si>
  <si>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</si>
  <si>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</si>
  <si>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</si>
  <si>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</si>
  <si>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</si>
  <si>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</si>
  <si>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</si>
  <si>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</si>
  <si>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</si>
  <si>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</si>
  <si>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</si>
  <si>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</si>
  <si>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</si>
  <si>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</si>
  <si>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</si>
  <si>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</si>
  <si>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</si>
  <si>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</si>
  <si>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</si>
  <si>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</si>
  <si>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</si>
  <si>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</si>
  <si>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</si>
  <si>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</si>
  <si>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</si>
  <si>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</si>
  <si>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</si>
  <si>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</si>
  <si>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</si>
  <si>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</si>
  <si>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</si>
  <si>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</si>
  <si>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</si>
  <si>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</si>
  <si>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</si>
  <si>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</si>
  <si>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</si>
  <si>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</si>
  <si>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</si>
  <si>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</si>
  <si>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</si>
  <si>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</si>
  <si>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</si>
  <si>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</si>
  <si>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</si>
  <si>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</si>
  <si>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</si>
  <si>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</si>
  <si>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</si>
  <si>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</si>
  <si>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</si>
  <si>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</si>
  <si>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</si>
  <si>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</si>
  <si>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</si>
  <si>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</si>
  <si>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</si>
  <si>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</si>
  <si>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</si>
  <si>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</si>
  <si>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</si>
  <si>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</si>
  <si>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</si>
  <si>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</si>
  <si>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</si>
  <si>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</si>
  <si>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</si>
  <si>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</si>
  <si>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</si>
  <si>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</si>
  <si>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</si>
  <si>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</si>
  <si>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</si>
  <si>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</si>
  <si>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</si>
  <si>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</si>
  <si>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</si>
  <si>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</si>
  <si>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</si>
  <si>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</si>
  <si>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</si>
  <si>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</si>
  <si>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</si>
  <si>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</si>
  <si>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</si>
  <si>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</si>
  <si>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</si>
  <si>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</si>
  <si>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</si>
  <si>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</si>
  <si>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</si>
  <si>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</si>
  <si>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</si>
  <si>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</si>
  <si>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</si>
  <si>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</si>
  <si>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</si>
  <si>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</si>
  <si>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</si>
  <si>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</si>
  <si>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</si>
  <si>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</si>
  <si>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</si>
  <si>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</si>
  <si>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</si>
  <si>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</si>
  <si>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</si>
  <si>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</si>
  <si>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</si>
  <si>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</si>
  <si>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</si>
  <si>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</si>
  <si>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</si>
  <si>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</si>
  <si>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</si>
  <si>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</si>
  <si>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</si>
  <si>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</si>
  <si>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</si>
  <si>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</si>
  <si>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</si>
  <si>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</si>
  <si>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</si>
  <si>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</si>
  <si>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</si>
  <si>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</si>
  <si>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</si>
  <si>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</si>
  <si>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</si>
  <si>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</si>
  <si>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</si>
  <si>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</si>
  <si>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</si>
  <si>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</si>
  <si>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</si>
  <si>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</si>
  <si>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</si>
  <si>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</si>
  <si>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</si>
  <si>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</si>
  <si>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</si>
  <si>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</si>
  <si>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</si>
  <si>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</si>
  <si>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</si>
  <si>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</si>
  <si>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</si>
  <si>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</si>
  <si>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</si>
  <si>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</si>
  <si>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</si>
  <si>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</si>
  <si>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</si>
  <si>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</si>
  <si>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</si>
  <si>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</si>
  <si>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</si>
  <si>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</si>
  <si>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</si>
  <si>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</si>
  <si>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</si>
  <si>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</si>
  <si>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</si>
  <si>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</si>
  <si>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</si>
  <si>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</si>
  <si>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</si>
  <si>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</si>
  <si>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</si>
  <si>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</si>
  <si>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</si>
  <si>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</si>
  <si>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</si>
  <si>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</si>
  <si>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</si>
  <si>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</si>
  <si>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</si>
  <si>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</si>
  <si>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</si>
  <si>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</si>
  <si>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</si>
  <si>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</si>
  <si>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</si>
  <si>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</si>
  <si>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</si>
  <si>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</si>
  <si>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</si>
  <si>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</si>
  <si>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</si>
  <si>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</si>
  <si>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</si>
  <si>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</si>
  <si>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</si>
  <si>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</si>
  <si>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</si>
  <si>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</si>
  <si>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</si>
  <si>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</si>
  <si>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</si>
  <si>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</si>
  <si>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</si>
  <si>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</si>
  <si>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</si>
  <si>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</si>
  <si>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</si>
  <si>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</si>
  <si>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</si>
  <si>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</si>
  <si>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</si>
  <si>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</si>
  <si>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</si>
  <si>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</si>
  <si>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</si>
  <si>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</si>
  <si>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</si>
  <si>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</si>
  <si>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</si>
  <si>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</si>
  <si>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</si>
  <si>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</si>
  <si>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</si>
  <si>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</si>
  <si>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</si>
  <si>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</si>
  <si>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</si>
  <si>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</si>
  <si>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</si>
  <si>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</si>
  <si>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</si>
  <si>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</si>
  <si>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</si>
  <si>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</si>
  <si>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</si>
  <si>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</si>
  <si>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</si>
  <si>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</si>
  <si>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</si>
  <si>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</si>
  <si>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</si>
  <si>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</si>
  <si>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</si>
  <si>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</si>
  <si>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</si>
  <si>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</si>
  <si>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</si>
  <si>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</si>
  <si>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</si>
  <si>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</si>
  <si>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</si>
  <si>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</si>
  <si>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</si>
  <si>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</si>
  <si>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</si>
  <si>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</si>
  <si>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</si>
  <si>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</si>
  <si>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</si>
  <si>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</si>
  <si>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</si>
  <si>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</si>
  <si>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</si>
  <si>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</si>
  <si>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</si>
  <si>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</si>
  <si>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</si>
  <si>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</si>
  <si>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</si>
  <si>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</si>
  <si>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</si>
  <si>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</si>
  <si>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</si>
  <si>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</si>
  <si>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</si>
  <si>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</si>
  <si>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</si>
  <si>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</si>
  <si>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</si>
  <si>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</si>
  <si>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</si>
  <si>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</si>
  <si>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</si>
  <si>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</si>
  <si>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</si>
  <si>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</si>
  <si>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</si>
  <si>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</si>
  <si>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</si>
  <si>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</si>
  <si>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</si>
  <si>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</si>
  <si>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</si>
  <si>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</si>
  <si>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</si>
  <si>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</si>
  <si>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</si>
  <si>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</si>
  <si>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</si>
  <si>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</si>
  <si>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</si>
  <si>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</si>
  <si>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</si>
  <si>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</si>
  <si>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</si>
  <si>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</si>
  <si>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</si>
  <si>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</si>
  <si>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</si>
  <si>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</si>
  <si>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</si>
  <si>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</si>
  <si>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</si>
  <si>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</si>
  <si>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</si>
  <si>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</si>
  <si>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</si>
  <si>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</si>
  <si>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</si>
  <si>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</si>
  <si>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</si>
  <si>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</si>
  <si>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</si>
  <si>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</si>
  <si>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</si>
  <si>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</si>
  <si>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</si>
  <si>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</si>
  <si>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</si>
  <si>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</si>
  <si>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</si>
  <si>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</si>
  <si>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</si>
  <si>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</si>
  <si>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</si>
  <si>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</si>
  <si>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</si>
  <si>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</si>
  <si>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</si>
  <si>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</si>
  <si>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</si>
  <si>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</si>
  <si>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</si>
  <si>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</si>
  <si>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</si>
  <si>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</si>
  <si>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</si>
  <si>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</si>
  <si>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</si>
  <si>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</si>
  <si>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</si>
  <si>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</si>
  <si>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</si>
  <si>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</si>
  <si>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</si>
  <si>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</si>
  <si>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</si>
  <si>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</si>
  <si>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</si>
  <si>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</si>
  <si>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</si>
  <si>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</si>
  <si>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</si>
  <si>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</si>
  <si>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</si>
  <si>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</si>
  <si>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</si>
  <si>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</si>
  <si>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</si>
  <si>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</si>
  <si>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</si>
  <si>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</si>
  <si>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</si>
  <si>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</si>
  <si>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</si>
  <si>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</si>
  <si>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</si>
  <si>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</si>
  <si>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</si>
  <si>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</si>
  <si>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</si>
  <si>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</si>
  <si>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</si>
  <si>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</si>
  <si>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</si>
  <si>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</si>
  <si>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</si>
  <si>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</si>
  <si>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</si>
  <si>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</si>
  <si>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</si>
  <si>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</si>
  <si>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</si>
  <si>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</si>
  <si>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</si>
  <si>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</si>
  <si>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</si>
  <si>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</si>
  <si>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</si>
  <si>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</si>
  <si>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</si>
  <si>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</si>
  <si>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</si>
  <si>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</si>
  <si>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</si>
  <si>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</si>
  <si>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</si>
  <si>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</si>
  <si>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</si>
  <si>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</si>
  <si>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</si>
  <si>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</si>
  <si>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</si>
  <si>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</si>
  <si>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</si>
  <si>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</si>
  <si>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</si>
  <si>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</si>
  <si>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</si>
  <si>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</si>
  <si>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</si>
  <si>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</si>
  <si>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</si>
  <si>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</si>
  <si>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</si>
  <si>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</si>
  <si>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</si>
  <si>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</si>
  <si>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</si>
  <si>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</si>
  <si>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</si>
  <si>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</si>
  <si>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</si>
  <si>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</si>
  <si>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</si>
  <si>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</si>
  <si>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</si>
  <si>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</si>
  <si>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</si>
  <si>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</si>
  <si>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</si>
  <si>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</si>
  <si>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</si>
  <si>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</si>
  <si>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</si>
  <si>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</si>
  <si>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</si>
  <si>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</si>
  <si>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</si>
  <si>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</si>
  <si>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</si>
  <si>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</si>
  <si>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</si>
  <si>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</si>
  <si>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</si>
  <si>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</si>
  <si>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</si>
  <si>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</si>
  <si>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</si>
  <si>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</si>
  <si>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</si>
  <si>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</si>
  <si>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</si>
  <si>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</si>
  <si>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</si>
  <si>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</si>
  <si>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</si>
  <si>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</si>
  <si>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</si>
  <si>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</si>
  <si>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</si>
  <si>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</si>
  <si>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</si>
  <si>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</si>
  <si>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</si>
  <si>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</si>
  <si>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</si>
  <si>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</si>
  <si>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</si>
  <si>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</si>
  <si>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</si>
  <si>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</si>
  <si>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</si>
  <si>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</si>
  <si>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</si>
  <si>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</si>
  <si>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</si>
  <si>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</si>
  <si>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</si>
  <si>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</si>
  <si>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</si>
  <si>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</si>
  <si>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</si>
  <si>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</si>
  <si>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</si>
  <si>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</si>
  <si>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</si>
  <si>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</si>
  <si>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</si>
  <si>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</si>
  <si>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</si>
  <si>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</si>
  <si>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</si>
  <si>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</si>
  <si>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</si>
  <si>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</si>
  <si>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</si>
  <si>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</si>
  <si>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</si>
  <si>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</si>
  <si>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</si>
  <si>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</si>
  <si>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</si>
  <si>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</si>
  <si>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</si>
  <si>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</si>
  <si>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</si>
  <si>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</si>
  <si>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</si>
  <si>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</si>
  <si>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</si>
  <si>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</si>
  <si>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</si>
  <si>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</si>
  <si>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</si>
  <si>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</si>
  <si>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</si>
  <si>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</si>
  <si>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</si>
  <si>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</si>
  <si>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</si>
  <si>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</si>
  <si>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</si>
  <si>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</si>
  <si>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</si>
  <si>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</si>
  <si>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</si>
  <si>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</si>
  <si>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</si>
  <si>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</si>
  <si>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</si>
  <si>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</si>
  <si>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</si>
  <si>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</si>
  <si>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</si>
  <si>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</si>
  <si>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</si>
  <si>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</si>
  <si>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</si>
  <si>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</si>
  <si>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</si>
  <si>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</si>
  <si>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</si>
  <si>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</si>
  <si>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</si>
  <si>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</si>
  <si>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</si>
  <si>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</si>
  <si>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</si>
  <si>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</si>
  <si>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</si>
  <si>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</si>
  <si>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</si>
  <si>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</si>
  <si>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</si>
  <si>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</si>
  <si>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</si>
  <si>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</si>
  <si>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</si>
  <si>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</si>
  <si>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</si>
  <si>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</si>
  <si>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</si>
  <si>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</si>
  <si>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</si>
  <si>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</si>
  <si>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</si>
  <si>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</si>
  <si>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</si>
  <si>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</si>
  <si>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</si>
  <si>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</si>
  <si>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</si>
  <si>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</si>
  <si>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</si>
  <si>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</si>
  <si>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</si>
  <si>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</si>
  <si>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</si>
  <si>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</si>
  <si>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</si>
  <si>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</si>
  <si>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</si>
  <si>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</si>
  <si>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</si>
  <si>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</si>
  <si>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</si>
  <si>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</si>
  <si>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</si>
  <si>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</si>
  <si>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</si>
  <si>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</si>
  <si>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</si>
  <si>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</si>
  <si>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</si>
  <si>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</si>
  <si>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</si>
  <si>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</si>
  <si>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</si>
  <si>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</si>
  <si>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</si>
  <si>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</si>
  <si>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</si>
  <si>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</si>
  <si>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</si>
  <si>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</si>
  <si>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</si>
  <si>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</si>
  <si>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</si>
  <si>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</si>
  <si>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</si>
  <si>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</si>
  <si>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</si>
  <si>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</si>
  <si>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</si>
  <si>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</si>
  <si>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</si>
  <si>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</si>
  <si>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</si>
  <si>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</si>
  <si>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</si>
  <si>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</si>
  <si>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</si>
  <si>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</si>
  <si>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</si>
  <si>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</si>
  <si>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</si>
  <si>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</si>
  <si>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</si>
  <si>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</si>
  <si>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</si>
  <si>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</si>
  <si>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</si>
  <si>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</si>
  <si>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</si>
  <si>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</si>
  <si>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</si>
  <si>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</si>
  <si>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</si>
  <si>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</si>
  <si>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</si>
  <si>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</si>
  <si>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</si>
  <si>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</si>
  <si>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</si>
  <si>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</si>
  <si>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</si>
  <si>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</si>
  <si>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</si>
  <si>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</si>
  <si>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</si>
  <si>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</si>
  <si>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</si>
  <si>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</si>
  <si>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</si>
  <si>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</si>
  <si>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</si>
  <si>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</si>
  <si>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</si>
  <si>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</si>
  <si>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</si>
  <si>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</si>
  <si>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</si>
  <si>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</si>
  <si>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</si>
  <si>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</si>
  <si>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</si>
  <si>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</si>
  <si>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</si>
  <si>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</si>
  <si>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</si>
  <si>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</si>
  <si>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</si>
  <si>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</si>
  <si>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</si>
  <si>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</si>
  <si>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</si>
  <si>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</si>
  <si>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</si>
  <si>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</si>
  <si>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</si>
  <si>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</si>
  <si>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</si>
  <si>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</si>
  <si>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</si>
  <si>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</si>
  <si>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</si>
  <si>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</si>
  <si>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</si>
  <si>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</si>
  <si>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</si>
  <si>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</si>
  <si>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</si>
  <si>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</si>
  <si>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</si>
  <si>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</si>
  <si>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</si>
  <si>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</si>
  <si>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</si>
  <si>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</si>
  <si>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</si>
  <si>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</si>
  <si>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</si>
  <si>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</si>
  <si>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</si>
  <si>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</si>
  <si>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</si>
  <si>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</si>
  <si>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</si>
  <si>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</si>
  <si>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</si>
  <si>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</si>
  <si>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</si>
  <si>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</si>
  <si>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</si>
  <si>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</si>
  <si>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</si>
  <si>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</si>
  <si>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</si>
  <si>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</si>
  <si>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</si>
  <si>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</si>
  <si>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</si>
  <si>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</si>
  <si>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</si>
  <si>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</si>
  <si>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</si>
  <si>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</si>
  <si>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</si>
  <si>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</si>
  <si>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</si>
  <si>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</si>
  <si>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</si>
  <si>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</si>
  <si>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</si>
  <si>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</si>
  <si>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</si>
  <si>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</si>
  <si>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</si>
  <si>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</si>
  <si>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</si>
  <si>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</si>
  <si>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</si>
  <si>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</si>
  <si>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</si>
  <si>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</si>
  <si>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</si>
  <si>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</si>
  <si>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</si>
  <si>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</si>
  <si>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</si>
  <si>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</si>
  <si>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</si>
  <si>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</si>
  <si>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</si>
  <si>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</si>
  <si>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</si>
  <si>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</si>
  <si>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</si>
  <si>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</si>
  <si>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</si>
  <si>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</si>
  <si>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</si>
  <si>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</si>
  <si>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</si>
  <si>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</si>
  <si>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</si>
  <si>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</si>
  <si>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</si>
  <si>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</si>
  <si>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</si>
  <si>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</si>
  <si>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</si>
  <si>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</si>
  <si>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</si>
  <si>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</si>
  <si>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</si>
  <si>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</si>
  <si>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</si>
  <si>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</si>
  <si>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</si>
  <si>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</si>
  <si>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</si>
  <si>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</si>
  <si>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</si>
  <si>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</si>
  <si>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</si>
  <si>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</si>
  <si>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</si>
  <si>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</si>
  <si>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</si>
  <si>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</si>
  <si>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</si>
  <si>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</si>
  <si>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</si>
  <si>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</si>
  <si>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</si>
  <si>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</si>
  <si>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</si>
  <si>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</si>
  <si>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</si>
  <si>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</si>
  <si>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</si>
  <si>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</si>
  <si>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</si>
  <si>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</si>
  <si>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</si>
  <si>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</si>
  <si>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</si>
  <si>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</si>
  <si>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</si>
  <si>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</si>
  <si>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</si>
  <si>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</si>
  <si>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</si>
  <si>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</si>
  <si>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</si>
  <si>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</si>
  <si>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</si>
  <si>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</si>
  <si>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</si>
  <si>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</si>
  <si>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</si>
  <si>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</si>
  <si>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</si>
  <si>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</si>
  <si>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</si>
  <si>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</si>
  <si>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</si>
  <si>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</si>
  <si>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</si>
  <si>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</si>
  <si>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</si>
  <si>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</si>
  <si>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</si>
  <si>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</si>
  <si>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</si>
  <si>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</si>
  <si>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</si>
  <si>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</si>
  <si>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</si>
  <si>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</si>
  <si>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</si>
  <si>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</si>
  <si>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</si>
  <si>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</si>
  <si>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</si>
  <si>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</si>
  <si>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</si>
  <si>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</si>
  <si>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</si>
  <si>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</si>
  <si>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</si>
  <si>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</si>
  <si>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</si>
  <si>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</si>
  <si>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</si>
  <si>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</si>
  <si>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</si>
  <si>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</si>
  <si>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</si>
  <si>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</si>
  <si>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</si>
  <si>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</si>
  <si>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</si>
  <si>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</si>
  <si>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</si>
  <si>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</si>
  <si>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</si>
  <si>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</si>
  <si>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</si>
  <si>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</si>
  <si>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</si>
  <si>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</si>
  <si>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</si>
  <si>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</si>
  <si>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</si>
  <si>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</si>
  <si>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</si>
  <si>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</si>
  <si>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</si>
  <si>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</si>
  <si>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</si>
  <si>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</si>
  <si>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</si>
  <si>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</si>
  <si>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</si>
  <si>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</si>
  <si>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</si>
  <si>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</si>
  <si>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</si>
  <si>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</si>
  <si>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</si>
  <si>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</si>
  <si>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</si>
  <si>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</si>
  <si>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</si>
  <si>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</si>
  <si>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</si>
  <si>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</si>
  <si>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</si>
  <si>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</si>
  <si>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</si>
  <si>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</si>
  <si>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</si>
  <si>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</si>
  <si>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</si>
  <si>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</si>
  <si>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</si>
  <si>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</si>
  <si>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</si>
  <si>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</si>
  <si>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</si>
  <si>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</si>
  <si>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</si>
  <si>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</si>
  <si>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</si>
  <si>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</si>
  <si>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</si>
  <si>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</si>
  <si>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</si>
  <si>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</si>
  <si>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</si>
  <si>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</si>
  <si>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</si>
  <si>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</si>
  <si>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</si>
  <si>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</si>
  <si>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</si>
  <si>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</si>
  <si>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</si>
  <si>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</si>
  <si>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</si>
  <si>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</si>
  <si>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</si>
  <si>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</si>
  <si>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</si>
  <si>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</si>
  <si>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</si>
  <si>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</si>
  <si>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</si>
  <si>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</si>
  <si>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</si>
  <si>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</si>
  <si>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</si>
  <si>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</si>
  <si>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</si>
  <si>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</si>
  <si>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</si>
  <si>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</si>
  <si>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</si>
  <si>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</si>
  <si>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</si>
  <si>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</si>
  <si>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</si>
  <si>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</si>
  <si>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</si>
  <si>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</si>
  <si>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</si>
  <si>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</si>
  <si>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</si>
  <si>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</si>
  <si>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</si>
  <si>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</si>
  <si>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</si>
  <si>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</si>
  <si>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</si>
  <si>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</si>
  <si>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</si>
  <si>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</si>
  <si>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</si>
  <si>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</si>
  <si>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</si>
  <si>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</si>
  <si>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</si>
  <si>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</si>
  <si>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</si>
  <si>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</si>
  <si>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</si>
  <si>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</si>
  <si>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</si>
  <si>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</si>
  <si>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</si>
  <si>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</si>
  <si>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</si>
  <si>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</si>
  <si>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</si>
  <si>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</si>
  <si>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</si>
  <si>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</si>
  <si>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</si>
  <si>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</si>
  <si>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</si>
  <si>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</si>
  <si>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</si>
  <si>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</si>
  <si>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</si>
  <si>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</si>
  <si>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</si>
  <si>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</si>
  <si>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</si>
  <si>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</si>
  <si>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</si>
  <si>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</si>
  <si>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</si>
  <si>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</si>
  <si>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</si>
  <si>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</si>
  <si>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</si>
  <si>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</si>
  <si>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</si>
  <si>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</si>
  <si>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</si>
  <si>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</si>
  <si>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</si>
  <si>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</si>
  <si>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</si>
  <si>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</si>
  <si>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</si>
  <si>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</si>
  <si>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</si>
  <si>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</si>
  <si>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</si>
  <si>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</si>
  <si>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</si>
  <si>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</si>
  <si>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</si>
  <si>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</si>
  <si>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</si>
  <si>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</si>
  <si>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</si>
  <si>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</si>
  <si>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</si>
  <si>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</si>
  <si>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</si>
  <si>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</si>
  <si>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</si>
  <si>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</si>
  <si>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</si>
  <si>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</si>
  <si>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</si>
  <si>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</si>
  <si>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</si>
  <si>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</si>
  <si>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</si>
  <si>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</si>
  <si>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</si>
  <si>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</si>
  <si>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</si>
  <si>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</si>
  <si>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</si>
  <si>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</si>
  <si>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</si>
  <si>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</si>
  <si>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</si>
  <si>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</si>
  <si>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</si>
  <si>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</si>
  <si>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</si>
  <si>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</si>
  <si>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</si>
  <si>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</si>
  <si>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</si>
  <si>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</si>
  <si>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</si>
  <si>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</si>
  <si>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</si>
  <si>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</si>
  <si>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</si>
  <si>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</si>
  <si>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</si>
  <si>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</si>
  <si>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</si>
  <si>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</si>
  <si>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</si>
  <si>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</si>
  <si>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</si>
  <si>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</si>
  <si>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</si>
  <si>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</si>
  <si>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</si>
  <si>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</si>
  <si>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</si>
  <si>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</si>
  <si>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</si>
  <si>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</si>
  <si>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</si>
  <si>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</si>
  <si>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</si>
  <si>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</si>
  <si>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</si>
  <si>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</si>
  <si>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</si>
  <si>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</si>
  <si>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</si>
  <si>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</si>
  <si>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</si>
  <si>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</si>
  <si>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</si>
  <si>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</si>
  <si>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</si>
  <si>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</si>
  <si>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</si>
  <si>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</si>
  <si>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</si>
  <si>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</si>
  <si>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</si>
  <si>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</si>
  <si>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</si>
  <si>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</si>
  <si>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</si>
  <si>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</si>
  <si>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</si>
  <si>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</si>
  <si>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</si>
  <si>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</si>
  <si>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</si>
  <si>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</si>
  <si>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</si>
  <si>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</si>
  <si>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</si>
  <si>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</si>
  <si>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</si>
  <si>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</si>
  <si>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</si>
  <si>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</si>
  <si>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</si>
  <si>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</si>
  <si>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</si>
  <si>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</si>
  <si>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</si>
  <si>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</si>
  <si>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</si>
  <si>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</si>
  <si>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</si>
  <si>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</si>
  <si>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</si>
  <si>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</si>
  <si>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</si>
  <si>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</si>
  <si>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</si>
  <si>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</si>
  <si>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</si>
  <si>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</si>
  <si>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</si>
  <si>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</si>
  <si>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</si>
  <si>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</si>
  <si>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</si>
  <si>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</si>
  <si>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</si>
  <si>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</si>
  <si>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</si>
  <si>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</si>
  <si>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</si>
  <si>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</si>
  <si>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</si>
  <si>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</si>
  <si>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</si>
  <si>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</si>
  <si>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</si>
  <si>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</si>
  <si>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</si>
  <si>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</si>
  <si>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</si>
  <si>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</si>
  <si>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</si>
  <si>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</si>
  <si>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</si>
  <si>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</si>
  <si>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</si>
  <si>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</si>
  <si>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</si>
  <si>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</si>
  <si>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</si>
  <si>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</si>
  <si>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</si>
  <si>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</si>
  <si>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</si>
  <si>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</si>
  <si>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</si>
  <si>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</si>
  <si>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</si>
  <si>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</si>
  <si>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</si>
  <si>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</si>
  <si>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</si>
  <si>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</si>
  <si>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</si>
  <si>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</si>
  <si>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</si>
  <si>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</si>
  <si>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</si>
  <si>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</si>
  <si>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</si>
  <si>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</si>
  <si>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</si>
  <si>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</si>
  <si>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</si>
  <si>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</si>
  <si>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</si>
  <si>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</si>
  <si>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</si>
  <si>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</si>
  <si>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</si>
  <si>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</si>
  <si>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</si>
  <si>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</si>
  <si>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</si>
  <si>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</si>
  <si>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</si>
  <si>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</si>
  <si>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</si>
  <si>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</si>
  <si>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</si>
  <si>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</si>
  <si>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</si>
  <si>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</si>
  <si>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</si>
  <si>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</si>
  <si>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</si>
  <si>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</si>
  <si>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</si>
  <si>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</si>
  <si>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</si>
  <si>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</si>
  <si>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</si>
  <si>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</si>
  <si>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</si>
  <si>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</si>
  <si>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</si>
  <si>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</si>
  <si>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</si>
  <si>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</si>
  <si>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</si>
  <si>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</si>
  <si>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</si>
  <si>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</si>
  <si>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</si>
  <si>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</si>
  <si>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</si>
  <si>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</si>
  <si>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</si>
  <si>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</si>
  <si>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</si>
  <si>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</si>
  <si>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</si>
  <si>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</si>
  <si>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</si>
  <si>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</si>
  <si>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</si>
  <si>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</si>
  <si>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</si>
  <si>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</si>
  <si>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</si>
  <si>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</si>
  <si>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</si>
  <si>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</si>
  <si>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</si>
  <si>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</si>
  <si>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</si>
  <si>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</si>
  <si>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</si>
  <si>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</si>
  <si>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</si>
  <si>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</si>
  <si>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</si>
  <si>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</si>
  <si>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</si>
  <si>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</si>
  <si>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</si>
  <si>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</si>
  <si>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</si>
  <si>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</si>
  <si>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</si>
  <si>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</si>
  <si>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</si>
  <si>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</si>
  <si>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</si>
  <si>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</si>
  <si>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</si>
  <si>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</si>
  <si>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</si>
  <si>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</si>
  <si>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</si>
  <si>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</si>
  <si>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</si>
  <si>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</si>
  <si>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</si>
  <si>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</si>
  <si>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</si>
  <si>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</si>
  <si>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</si>
  <si>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</si>
  <si>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</si>
  <si>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</si>
  <si>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</si>
  <si>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</si>
  <si>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</si>
  <si>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</si>
  <si>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</si>
  <si>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</si>
  <si>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</si>
  <si>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</si>
  <si>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</si>
  <si>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</si>
  <si>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</si>
  <si>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</si>
  <si>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</si>
  <si>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</si>
  <si>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</si>
  <si>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</si>
  <si>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</si>
  <si>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</si>
  <si>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</si>
  <si>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</si>
  <si>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</si>
  <si>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</si>
  <si>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</si>
  <si>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</si>
  <si>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</si>
  <si>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</si>
  <si>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</si>
  <si>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</si>
  <si>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</si>
  <si>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</si>
  <si>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</si>
  <si>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</si>
  <si>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</si>
  <si>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</si>
  <si>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</si>
  <si>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</si>
  <si>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</si>
  <si>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</si>
  <si>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</si>
  <si>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</si>
  <si>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</si>
  <si>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</si>
  <si>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</si>
  <si>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</si>
  <si>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</si>
  <si>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</si>
  <si>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</si>
  <si>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</si>
  <si>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</si>
  <si>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</si>
  <si>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</si>
  <si>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</si>
  <si>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</si>
  <si>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</si>
  <si>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</si>
  <si>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</si>
  <si>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</si>
  <si>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</si>
  <si>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</si>
  <si>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</si>
  <si>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</si>
  <si>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</si>
  <si>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</si>
  <si>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</si>
  <si>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</si>
  <si>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</si>
  <si>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</si>
  <si>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</si>
  <si>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</si>
  <si>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</si>
  <si>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</si>
  <si>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</si>
  <si>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</si>
  <si>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</si>
  <si>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</si>
  <si>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</si>
  <si>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</si>
  <si>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</si>
  <si>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</si>
  <si>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</si>
  <si>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</si>
  <si>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</si>
  <si>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</si>
  <si>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</si>
  <si>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</si>
  <si>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</si>
  <si>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</si>
  <si>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</si>
  <si>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</si>
  <si>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</si>
  <si>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</si>
  <si>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</si>
  <si>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</si>
  <si>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</si>
  <si>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</si>
  <si>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</si>
  <si>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</si>
  <si>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</si>
  <si>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</si>
  <si>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</si>
  <si>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</si>
  <si>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</si>
  <si>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</si>
  <si>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</si>
  <si>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</si>
  <si>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</si>
  <si>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</si>
  <si>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</si>
  <si>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</si>
  <si>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</si>
  <si>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</si>
  <si>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</si>
  <si>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</si>
  <si>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</si>
  <si>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</si>
  <si>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</si>
  <si>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</si>
  <si>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</si>
  <si>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</si>
  <si>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</si>
  <si>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</si>
  <si>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</si>
  <si>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</si>
  <si>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</si>
  <si>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</si>
  <si>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</si>
  <si>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</si>
  <si>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</si>
  <si>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</si>
  <si>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</si>
  <si>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</si>
  <si>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</si>
  <si>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</si>
  <si>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</si>
  <si>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</si>
  <si>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</si>
  <si>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</si>
  <si>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</si>
  <si>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</si>
  <si>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</si>
  <si>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</si>
  <si>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</si>
  <si>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</si>
  <si>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</si>
  <si>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</si>
  <si>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</si>
  <si>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</si>
  <si>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</si>
  <si>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</si>
  <si>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</si>
  <si>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</si>
  <si>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</si>
  <si>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</si>
  <si>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</si>
  <si>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</si>
  <si>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</si>
  <si>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</si>
  <si>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</si>
  <si>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</si>
  <si>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</si>
  <si>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</si>
  <si>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</si>
  <si>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</si>
  <si>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</si>
  <si>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</si>
  <si>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</si>
  <si>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</si>
  <si>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</si>
  <si>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</si>
  <si>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</si>
  <si>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</si>
  <si>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</si>
  <si>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</si>
  <si>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</si>
  <si>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</si>
  <si>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</si>
  <si>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</si>
  <si>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</si>
  <si>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</si>
  <si>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</si>
  <si>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</si>
  <si>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</si>
  <si>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</si>
  <si>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</si>
  <si>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</si>
  <si>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</si>
  <si>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</si>
  <si>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</si>
  <si>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</si>
  <si>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</si>
  <si>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</si>
  <si>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</si>
  <si>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</si>
  <si>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</si>
  <si>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</si>
  <si>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</si>
  <si>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</si>
  <si>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</si>
  <si>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</si>
  <si>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</si>
  <si>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</si>
  <si>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</si>
  <si>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</si>
  <si>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</si>
  <si>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</si>
  <si>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</si>
  <si>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</si>
  <si>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</si>
  <si>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</si>
  <si>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</si>
  <si>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</si>
  <si>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</si>
  <si>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</si>
  <si>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</si>
  <si>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</si>
  <si>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</si>
  <si>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</si>
  <si>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</si>
  <si>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</si>
  <si>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</si>
  <si>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</si>
  <si>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</si>
  <si>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</si>
  <si>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</si>
  <si>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</si>
  <si>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</si>
  <si>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</si>
  <si>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</si>
  <si>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</si>
  <si>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</si>
  <si>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</si>
  <si>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</si>
  <si>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</si>
  <si>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</si>
  <si>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</si>
  <si>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</si>
  <si>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</si>
  <si>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</si>
  <si>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</si>
  <si>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</si>
  <si>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</si>
  <si>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</si>
  <si>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</si>
  <si>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</si>
  <si>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</si>
  <si>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</si>
  <si>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</si>
  <si>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</si>
  <si>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</si>
  <si>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</si>
  <si>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</si>
  <si>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</si>
  <si>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</si>
  <si>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</si>
  <si>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</si>
  <si>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</si>
  <si>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</si>
  <si>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</si>
  <si>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</si>
  <si>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</si>
  <si>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</si>
  <si>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</si>
  <si>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</si>
  <si>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</si>
  <si>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</si>
  <si>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</si>
  <si>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</si>
  <si>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</si>
  <si>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</si>
  <si>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</si>
  <si>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</si>
  <si>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</si>
  <si>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</si>
  <si>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</si>
  <si>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</si>
  <si>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</si>
  <si>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</si>
  <si>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</si>
  <si>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</si>
  <si>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</si>
  <si>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</si>
  <si>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</si>
  <si>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</si>
  <si>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</si>
  <si>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</si>
  <si>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</si>
  <si>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</si>
  <si>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</si>
  <si>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</si>
  <si>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</si>
  <si>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</si>
  <si>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</si>
  <si>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</si>
  <si>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</si>
  <si>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</si>
  <si>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</si>
  <si>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</si>
  <si>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</si>
  <si>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</si>
  <si>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</si>
  <si>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</si>
  <si>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</si>
  <si>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</si>
  <si>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</si>
  <si>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</si>
  <si>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</si>
  <si>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</si>
  <si>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</si>
  <si>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</si>
  <si>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</si>
  <si>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</si>
  <si>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</si>
  <si>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</si>
  <si>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</si>
  <si>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</si>
  <si>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</si>
  <si>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</si>
  <si>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</si>
  <si>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</si>
  <si>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</si>
  <si>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</si>
  <si>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</si>
  <si>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</si>
  <si>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</si>
  <si>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</si>
  <si>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</si>
  <si>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</si>
  <si>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</si>
  <si>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</si>
  <si>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</si>
  <si>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</si>
  <si>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</si>
  <si>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</si>
  <si>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</si>
  <si>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</si>
  <si>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</si>
  <si>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</si>
  <si>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</si>
  <si>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</si>
  <si>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</si>
  <si>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</si>
  <si>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</si>
  <si>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</si>
  <si>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</si>
  <si>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</si>
  <si>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</si>
  <si>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</si>
  <si>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</si>
  <si>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</si>
  <si>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</si>
  <si>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</si>
  <si>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</si>
  <si>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</si>
  <si>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</si>
  <si>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</si>
  <si>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</si>
  <si>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</si>
  <si>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</si>
  <si>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</si>
  <si>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</si>
  <si>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</si>
  <si>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</si>
  <si>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</si>
  <si>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</si>
  <si>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</si>
  <si>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</si>
  <si>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</si>
  <si>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</si>
  <si>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</si>
  <si>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</si>
  <si>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</si>
  <si>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</si>
  <si>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</si>
  <si>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</si>
  <si>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</si>
  <si>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</si>
  <si>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</si>
  <si>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</si>
  <si>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</si>
  <si>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</si>
  <si>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</si>
  <si>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</si>
  <si>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</si>
  <si>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</si>
  <si>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</si>
  <si>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</si>
  <si>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</si>
  <si>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</si>
  <si>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</si>
  <si>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</si>
  <si>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</si>
  <si>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</si>
  <si>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</si>
  <si>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</si>
  <si>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</si>
  <si>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</si>
  <si>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</si>
  <si>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</si>
  <si>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</si>
  <si>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</si>
  <si>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</si>
  <si>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</si>
  <si>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</si>
  <si>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</si>
  <si>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</si>
  <si>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</si>
  <si>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</si>
  <si>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</si>
  <si>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</si>
  <si>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</si>
  <si>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</si>
  <si>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</si>
  <si>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</si>
  <si>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</si>
  <si>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</si>
  <si>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</si>
  <si>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</si>
  <si>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</si>
  <si>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</si>
  <si>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</si>
  <si>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</si>
  <si>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</si>
  <si>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</si>
  <si>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</si>
  <si>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</si>
  <si>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</si>
  <si>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</si>
  <si>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</si>
  <si>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</si>
  <si>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</si>
  <si>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</si>
  <si>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</si>
  <si>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</si>
  <si>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</si>
  <si>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</si>
  <si>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</si>
  <si>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</si>
  <si>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</si>
  <si>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</si>
  <si>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</si>
  <si>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</si>
  <si>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</si>
  <si>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</si>
  <si>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</si>
  <si>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</si>
  <si>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</si>
  <si>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</si>
  <si>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</si>
  <si>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</si>
  <si>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</si>
  <si>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</si>
  <si>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</si>
  <si>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</si>
  <si>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</si>
  <si>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</si>
  <si>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</si>
  <si>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</si>
  <si>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</si>
  <si>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</si>
  <si>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</si>
  <si>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</si>
  <si>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</si>
  <si>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</si>
  <si>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</si>
  <si>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</si>
  <si>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</si>
  <si>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</si>
  <si>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</si>
  <si>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</si>
  <si>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</si>
  <si>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</si>
  <si>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</si>
  <si>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</si>
  <si>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</si>
  <si>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</si>
  <si>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</si>
  <si>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</si>
  <si>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</si>
  <si>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</si>
  <si>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</si>
  <si>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</si>
  <si>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</si>
  <si>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</si>
  <si>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</si>
  <si>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</si>
  <si>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</si>
  <si>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</si>
  <si>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</si>
  <si>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</si>
  <si>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</si>
  <si>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</si>
  <si>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</si>
  <si>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</si>
  <si>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</si>
  <si>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</si>
  <si>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</si>
  <si>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</si>
  <si>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</si>
  <si>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</si>
  <si>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</si>
  <si>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</si>
  <si>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</si>
  <si>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</si>
  <si>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</si>
  <si>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</si>
  <si>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</si>
  <si>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</si>
  <si>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</si>
  <si>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</si>
  <si>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</si>
  <si>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</si>
  <si>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</si>
  <si>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</si>
  <si>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</si>
  <si>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</si>
  <si>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</si>
  <si>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</si>
  <si>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</si>
  <si>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</si>
  <si>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</si>
  <si>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</si>
  <si>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</si>
  <si>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</si>
  <si>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</si>
  <si>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</si>
  <si>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</si>
  <si>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</si>
  <si>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</si>
  <si>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</si>
  <si>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</si>
  <si>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</si>
  <si>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</si>
  <si>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</si>
  <si>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</si>
  <si>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</si>
  <si>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</si>
  <si>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</si>
  <si>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</si>
  <si>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</si>
  <si>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</si>
  <si>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</si>
  <si>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</si>
  <si>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</si>
  <si>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</si>
  <si>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</si>
  <si>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</si>
  <si>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</si>
  <si>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</si>
  <si>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</si>
  <si>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</si>
  <si>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</si>
  <si>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</si>
  <si>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</si>
  <si>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</si>
  <si>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</si>
  <si>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</si>
  <si>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</si>
  <si>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</si>
  <si>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</si>
  <si>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</si>
  <si>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</si>
  <si>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</si>
  <si>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</si>
  <si>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</si>
  <si>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</si>
  <si>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</si>
  <si>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</si>
  <si>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</si>
  <si>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</si>
  <si>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</si>
  <si>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</si>
  <si>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</si>
  <si>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</si>
  <si>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</si>
  <si>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</si>
  <si>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</si>
  <si>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</si>
  <si>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</si>
  <si>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</si>
  <si>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</si>
  <si>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</si>
  <si>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</si>
  <si>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</si>
  <si>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</si>
  <si>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</si>
  <si>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</si>
  <si>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</si>
  <si>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</si>
  <si>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</si>
  <si>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</si>
  <si>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</si>
  <si>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</si>
  <si>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</si>
  <si>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</si>
  <si>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</si>
  <si>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</si>
  <si>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</si>
  <si>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</si>
  <si>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</si>
  <si>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</si>
  <si>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</si>
  <si>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</si>
  <si>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</si>
  <si>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</si>
  <si>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</si>
  <si>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</si>
  <si>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</si>
  <si>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</si>
  <si>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</si>
  <si>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</si>
  <si>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</si>
  <si>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</si>
  <si>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</si>
  <si>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</si>
  <si>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</si>
  <si>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</si>
  <si>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</si>
  <si>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</si>
  <si>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</si>
  <si>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</si>
  <si>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</si>
  <si>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</si>
  <si>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</si>
  <si>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</si>
  <si>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</si>
  <si>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</si>
  <si>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</si>
  <si>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</si>
  <si>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</si>
  <si>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</si>
  <si>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</si>
  <si>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</si>
  <si>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</si>
  <si>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</si>
  <si>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</si>
  <si>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</si>
  <si>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</si>
  <si>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</si>
  <si>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</si>
  <si>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</si>
  <si>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</si>
  <si>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</si>
  <si>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</si>
  <si>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</si>
  <si>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</si>
  <si>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</si>
  <si>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</si>
  <si>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</si>
  <si>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</si>
  <si>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</si>
  <si>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</si>
  <si>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</si>
  <si>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</si>
  <si>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</si>
  <si>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</si>
  <si>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</si>
  <si>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</si>
  <si>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</si>
  <si>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</si>
  <si>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</si>
  <si>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</si>
  <si>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</si>
  <si>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</si>
  <si>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</si>
  <si>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</si>
  <si>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</si>
  <si>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</si>
  <si>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</si>
  <si>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</si>
  <si>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</si>
  <si>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</si>
  <si>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</si>
  <si>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</si>
  <si>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</si>
  <si>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</si>
  <si>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</si>
  <si>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</si>
  <si>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</si>
  <si>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</si>
  <si>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</si>
  <si>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</si>
  <si>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</si>
  <si>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</si>
  <si>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</si>
  <si>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</si>
  <si>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</si>
  <si>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</si>
  <si>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</si>
  <si>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</si>
  <si>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</si>
  <si>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</si>
  <si>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</si>
  <si>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</si>
  <si>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</si>
  <si>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</si>
  <si>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</si>
  <si>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</si>
  <si>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</si>
  <si>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</si>
  <si>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</si>
  <si>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</si>
  <si>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</si>
  <si>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</si>
  <si>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</si>
  <si>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</si>
  <si>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</si>
  <si>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</si>
  <si>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</si>
  <si>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</si>
  <si>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</si>
  <si>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</si>
  <si>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</si>
  <si>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</si>
  <si>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</si>
  <si>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</si>
  <si>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</si>
  <si>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</si>
  <si>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</si>
  <si>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</si>
  <si>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</si>
  <si>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</si>
  <si>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</si>
  <si>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</si>
  <si>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</si>
  <si>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</si>
  <si>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</si>
  <si>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</si>
  <si>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</si>
  <si>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</si>
  <si>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</si>
  <si>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</si>
  <si>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</si>
  <si>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</si>
  <si>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</si>
  <si>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</si>
  <si>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</si>
  <si>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</si>
  <si>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</si>
  <si>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</si>
  <si>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</si>
  <si>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</si>
  <si>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</si>
  <si>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</si>
  <si>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</si>
  <si>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</si>
  <si>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</si>
  <si>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</si>
  <si>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</si>
  <si>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</si>
  <si>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</si>
  <si>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</si>
  <si>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</si>
  <si>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</si>
  <si>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</si>
  <si>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</si>
  <si>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</si>
  <si>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</si>
  <si>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</si>
  <si>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</si>
  <si>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</si>
  <si>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</si>
  <si>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</si>
  <si>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</si>
  <si>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</si>
  <si>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</si>
  <si>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</si>
  <si>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</si>
  <si>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</si>
  <si>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</si>
  <si>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</si>
  <si>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</si>
  <si>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</si>
  <si>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</si>
  <si>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</si>
  <si>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</si>
  <si>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</si>
  <si>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</si>
  <si>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</si>
  <si>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</si>
  <si>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</si>
  <si>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</si>
  <si>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</si>
  <si>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</si>
  <si>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</si>
  <si>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</si>
  <si>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</si>
  <si>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</si>
  <si>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</si>
  <si>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</si>
  <si>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</si>
  <si>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</si>
  <si>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</si>
  <si>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</si>
  <si>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</si>
  <si>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</si>
  <si>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</si>
  <si>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</si>
  <si>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</si>
  <si>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</si>
  <si>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</si>
  <si>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</si>
  <si>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</si>
  <si>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</si>
  <si>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</si>
  <si>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</si>
  <si>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</si>
  <si>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</si>
  <si>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</si>
  <si>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</si>
  <si>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</si>
  <si>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</si>
  <si>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</si>
  <si>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</si>
  <si>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</si>
  <si>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</si>
  <si>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</si>
  <si>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</si>
  <si>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</si>
  <si>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</si>
  <si>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</si>
  <si>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</si>
  <si>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</si>
  <si>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</si>
  <si>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</si>
  <si>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</si>
  <si>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</si>
  <si>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</si>
  <si>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</si>
  <si>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</si>
  <si>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</si>
  <si>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</si>
  <si>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</si>
  <si>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</si>
  <si>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</si>
  <si>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</si>
  <si>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</si>
  <si>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</si>
  <si>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</si>
  <si>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</si>
  <si>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</si>
  <si>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</si>
  <si>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</si>
  <si>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</si>
  <si>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</si>
  <si>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</si>
  <si>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</si>
  <si>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</si>
  <si>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</si>
  <si>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</si>
  <si>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</si>
  <si>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</si>
  <si>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</si>
  <si>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</si>
  <si>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</si>
  <si>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</si>
  <si>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</si>
  <si>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</si>
  <si>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</si>
  <si>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</si>
  <si>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</si>
  <si>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</si>
  <si>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</si>
  <si>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</si>
  <si>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</si>
  <si>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</si>
  <si>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</si>
  <si>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</si>
  <si>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</si>
  <si>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</si>
  <si>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</si>
  <si>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</si>
  <si>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</si>
  <si>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</si>
  <si>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</si>
  <si>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</si>
  <si>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</si>
  <si>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</si>
  <si>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</si>
  <si>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</si>
  <si>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</si>
  <si>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</si>
  <si>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</si>
  <si>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</si>
  <si>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</si>
  <si>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</si>
  <si>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</si>
  <si>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</si>
  <si>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</si>
  <si>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</si>
  <si>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</si>
  <si>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</si>
  <si>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</si>
  <si>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</si>
  <si>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</si>
  <si>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</si>
  <si>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</si>
  <si>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</si>
  <si>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</si>
  <si>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</si>
  <si>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</si>
  <si>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</si>
  <si>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</si>
  <si>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</si>
  <si>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</si>
  <si>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</si>
  <si>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</si>
  <si>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</si>
  <si>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</si>
  <si>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</si>
  <si>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</si>
  <si>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</si>
  <si>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</si>
  <si>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</si>
  <si>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</si>
  <si>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</si>
  <si>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</si>
  <si>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</si>
  <si>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</si>
  <si>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</si>
  <si>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</si>
  <si>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</si>
  <si>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</si>
  <si>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</si>
  <si>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</si>
  <si>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</si>
  <si>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</si>
  <si>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</si>
  <si>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</si>
  <si>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</si>
  <si>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</si>
  <si>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</si>
  <si>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</si>
  <si>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</si>
  <si>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</si>
  <si>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</si>
  <si>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</si>
  <si>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</si>
  <si>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</si>
  <si>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</si>
  <si>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</si>
  <si>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</si>
  <si>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</si>
  <si>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</si>
  <si>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</si>
  <si>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</si>
  <si>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</si>
  <si>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</si>
  <si>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</si>
  <si>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</si>
  <si>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</si>
  <si>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</si>
  <si>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</si>
  <si>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</si>
  <si>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</si>
  <si>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</si>
  <si>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</si>
  <si>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</si>
  <si>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</si>
  <si>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</si>
  <si>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</si>
  <si>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</si>
  <si>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</si>
  <si>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</si>
  <si>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</si>
  <si>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</si>
  <si>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</si>
  <si>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</si>
  <si>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</si>
  <si>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</si>
  <si>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</si>
  <si>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</si>
  <si>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</si>
  <si>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</si>
  <si>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</si>
  <si>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</si>
  <si>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</si>
  <si>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</si>
  <si>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</si>
  <si>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</si>
  <si>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</si>
  <si>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</si>
  <si>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</si>
  <si>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</si>
  <si>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</si>
  <si>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</si>
  <si>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</si>
  <si>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</si>
  <si>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</si>
  <si>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</si>
  <si>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</si>
  <si>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</si>
  <si>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</si>
  <si>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</si>
  <si>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</si>
  <si>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</si>
  <si>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</si>
  <si>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</si>
  <si>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</si>
  <si>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</si>
  <si>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</si>
  <si>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</si>
  <si>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</si>
  <si>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</si>
  <si>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</si>
  <si>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</si>
  <si>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</si>
  <si>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</si>
  <si>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</si>
  <si>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</si>
  <si>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</si>
  <si>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</si>
  <si>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</si>
  <si>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</si>
  <si>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</si>
  <si>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</si>
  <si>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</si>
  <si>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</si>
  <si>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</si>
  <si>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</si>
  <si>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</si>
  <si>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</si>
  <si>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</si>
  <si>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</si>
  <si>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</si>
  <si>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</si>
  <si>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</si>
  <si>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</si>
  <si>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</si>
  <si>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</si>
  <si>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</si>
  <si>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</si>
  <si>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</si>
  <si>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</si>
  <si>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</si>
  <si>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</si>
  <si>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</si>
  <si>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</si>
  <si>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</si>
  <si>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</si>
  <si>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</si>
  <si>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</si>
  <si>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</si>
  <si>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</si>
  <si>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</si>
  <si>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</si>
  <si>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</si>
  <si>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</si>
  <si>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</si>
  <si>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</si>
  <si>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</si>
  <si>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</si>
  <si>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</si>
  <si>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</si>
  <si>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</si>
  <si>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</si>
  <si>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</si>
  <si>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</si>
  <si>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</si>
  <si>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</si>
  <si>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</si>
  <si>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</si>
  <si>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</si>
  <si>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</si>
  <si>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</si>
  <si>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</si>
  <si>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</si>
  <si>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</si>
  <si>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</si>
  <si>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</si>
  <si>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</si>
  <si>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</si>
  <si>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</si>
  <si>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</si>
  <si>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</si>
  <si>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</si>
  <si>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</si>
  <si>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</si>
  <si>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</si>
  <si>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</si>
  <si>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</si>
  <si>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</si>
  <si>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</si>
  <si>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</si>
  <si>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</si>
  <si>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</si>
  <si>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</si>
  <si>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</si>
  <si>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</si>
  <si>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</si>
  <si>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</si>
  <si>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</si>
  <si>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</si>
  <si>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</si>
  <si>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</si>
  <si>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</si>
  <si>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</si>
  <si>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</si>
  <si>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</si>
  <si>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</si>
  <si>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</si>
  <si>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</si>
  <si>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</si>
  <si>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</si>
  <si>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</si>
  <si>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</si>
  <si>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</si>
  <si>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</si>
  <si>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</si>
  <si>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</si>
  <si>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</si>
  <si>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</si>
  <si>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</si>
  <si>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</si>
  <si>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</si>
  <si>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</si>
  <si>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</si>
  <si>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</si>
  <si>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</si>
  <si>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</si>
  <si>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</si>
  <si>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</si>
  <si>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</si>
  <si>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</si>
  <si>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</si>
  <si>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</si>
  <si>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</si>
  <si>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</si>
  <si>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</si>
  <si>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</si>
  <si>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</si>
  <si>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</si>
  <si>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</si>
  <si>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</si>
  <si>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</si>
  <si>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</si>
  <si>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</si>
  <si>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</si>
  <si>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</si>
  <si>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</si>
  <si>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</si>
  <si>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</si>
  <si>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</si>
  <si>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</si>
  <si>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</si>
  <si>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</si>
  <si>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</si>
  <si>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</si>
  <si>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</si>
  <si>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</si>
  <si>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</si>
  <si>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</si>
  <si>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</si>
  <si>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</si>
  <si>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</si>
  <si>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</si>
  <si>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</si>
  <si>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</si>
  <si>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</si>
  <si>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</si>
  <si>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</si>
  <si>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</si>
  <si>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</si>
  <si>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</si>
  <si>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</si>
  <si>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</si>
  <si>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</si>
  <si>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</si>
  <si>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</si>
  <si>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</si>
  <si>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</si>
  <si>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</si>
  <si>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</si>
  <si>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</si>
  <si>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</si>
  <si>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</si>
  <si>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</si>
  <si>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</si>
  <si>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</si>
  <si>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</si>
  <si>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</si>
  <si>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</si>
  <si>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</si>
  <si>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</si>
  <si>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</si>
  <si>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</si>
  <si>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</si>
  <si>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</si>
  <si>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</si>
  <si>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</si>
  <si>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</si>
  <si>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</si>
  <si>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</si>
  <si>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</si>
  <si>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</si>
  <si>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</si>
  <si>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</si>
  <si>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</si>
  <si>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</si>
  <si>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</si>
  <si>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</si>
  <si>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</si>
  <si>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</si>
  <si>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</si>
  <si>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</si>
  <si>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</si>
  <si>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</si>
  <si>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</si>
  <si>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</si>
  <si>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</si>
  <si>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</si>
  <si>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</si>
  <si>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</si>
  <si>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</si>
  <si>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</si>
  <si>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</si>
  <si>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</si>
  <si>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</si>
  <si>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</si>
  <si>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</si>
  <si>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</si>
  <si>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</si>
  <si>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</si>
  <si>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</si>
  <si>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</si>
  <si>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</si>
  <si>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</si>
  <si>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</si>
  <si>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</si>
  <si>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</si>
  <si>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</si>
  <si>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</si>
  <si>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</si>
  <si>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</si>
  <si>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</si>
  <si>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</si>
  <si>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</si>
  <si>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</si>
  <si>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</si>
  <si>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</si>
  <si>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</si>
  <si>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</si>
  <si>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</si>
  <si>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</si>
  <si>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</si>
  <si>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</si>
  <si>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</si>
  <si>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</si>
  <si>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</si>
  <si>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</si>
  <si>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</si>
  <si>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</si>
  <si>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</si>
  <si>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</si>
  <si>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</si>
  <si>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</si>
  <si>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</si>
  <si>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</si>
  <si>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</si>
  <si>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</si>
  <si>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</si>
  <si>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</si>
  <si>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</si>
  <si>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</si>
  <si>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</si>
  <si>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</si>
  <si>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</si>
  <si>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</si>
  <si>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</si>
  <si>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</si>
  <si>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</si>
  <si>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</si>
  <si>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</si>
  <si>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</si>
  <si>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</si>
  <si>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</si>
  <si>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</si>
  <si>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</si>
  <si>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</si>
  <si>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</si>
  <si>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</si>
  <si>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</si>
  <si>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</si>
  <si>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</si>
  <si>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</si>
  <si>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</si>
  <si>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</si>
  <si>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</si>
  <si>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</si>
  <si>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</si>
  <si>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</si>
  <si>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</si>
  <si>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</si>
  <si>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</si>
  <si>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</si>
  <si>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</si>
  <si>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</si>
  <si>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</si>
  <si>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</si>
  <si>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</si>
  <si>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</si>
  <si>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</si>
  <si>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</si>
  <si>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</si>
  <si>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</si>
  <si>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</si>
  <si>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</si>
  <si>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</si>
  <si>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</si>
  <si>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</si>
  <si>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</si>
  <si>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</si>
  <si>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</si>
  <si>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</si>
  <si>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</si>
  <si>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</si>
  <si>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</si>
  <si>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</si>
  <si>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</si>
  <si>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</si>
  <si>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</si>
  <si>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</si>
  <si>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</si>
  <si>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</si>
  <si>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</si>
  <si>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</si>
  <si>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</si>
  <si>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</si>
  <si>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</si>
  <si>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</si>
  <si>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</si>
  <si>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</si>
  <si>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</si>
  <si>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</si>
  <si>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</si>
  <si>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</si>
  <si>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</si>
  <si>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</si>
  <si>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</si>
  <si>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</si>
  <si>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</si>
  <si>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</si>
  <si>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</si>
  <si>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</si>
  <si>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</si>
  <si>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</si>
  <si>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</si>
  <si>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</si>
  <si>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</si>
  <si>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</si>
  <si>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</si>
  <si>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</si>
  <si>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</si>
  <si>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</si>
  <si>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</si>
  <si>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</si>
  <si>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</si>
  <si>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</si>
  <si>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</si>
  <si>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</si>
  <si>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</si>
  <si>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</si>
  <si>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</si>
  <si>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</si>
  <si>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</si>
  <si>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</si>
  <si>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</si>
  <si>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</si>
  <si>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</si>
  <si>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</si>
  <si>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</si>
  <si>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</si>
  <si>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</si>
  <si>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</si>
  <si>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</si>
  <si>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</si>
  <si>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</si>
  <si>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</si>
  <si>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</si>
  <si>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</si>
  <si>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</si>
  <si>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</si>
  <si>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</si>
  <si>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</si>
  <si>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</si>
  <si>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</si>
  <si>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</si>
  <si>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</si>
  <si>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</si>
  <si>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</si>
  <si>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</si>
  <si>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</si>
  <si>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</si>
  <si>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</si>
  <si>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</si>
  <si>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</si>
  <si>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</si>
  <si>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</si>
  <si>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</si>
  <si>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</si>
  <si>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</si>
  <si>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</si>
  <si>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</si>
  <si>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</si>
  <si>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</si>
  <si>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</si>
  <si>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</si>
  <si>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</si>
  <si>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</si>
  <si>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</si>
  <si>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</si>
  <si>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</si>
  <si>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</si>
  <si>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</si>
  <si>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</si>
  <si>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</si>
  <si>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</si>
  <si>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</si>
  <si>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</si>
  <si>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</si>
  <si>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</si>
  <si>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</si>
  <si>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</si>
  <si>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</si>
  <si>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</si>
  <si>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</si>
  <si>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</si>
  <si>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</si>
  <si>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</si>
  <si>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</si>
  <si>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</si>
  <si>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</si>
  <si>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</si>
  <si>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</si>
  <si>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</si>
  <si>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</si>
  <si>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</si>
  <si>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</si>
  <si>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</si>
  <si>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</si>
  <si>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</si>
  <si>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</si>
  <si>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</si>
  <si>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</si>
  <si>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</si>
  <si>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</si>
  <si>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</si>
  <si>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</si>
  <si>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</si>
  <si>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</si>
  <si>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</si>
  <si>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</si>
  <si>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</si>
  <si>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</si>
  <si>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</si>
  <si>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</si>
  <si>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</si>
  <si>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</si>
  <si>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</si>
  <si>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</si>
  <si>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</si>
  <si>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</si>
  <si>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</si>
  <si>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</si>
  <si>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</si>
  <si>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</si>
  <si>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</si>
  <si>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</si>
  <si>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</si>
  <si>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</si>
  <si>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</si>
  <si>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</si>
  <si>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</si>
  <si>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</si>
  <si>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</si>
  <si>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</si>
  <si>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</si>
  <si>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</si>
  <si>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</si>
  <si>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</si>
  <si>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</si>
  <si>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</si>
  <si>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</si>
  <si>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</si>
  <si>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</si>
  <si>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</si>
  <si>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</si>
  <si>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</si>
  <si>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</si>
  <si>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</si>
  <si>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</si>
  <si>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</si>
  <si>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</si>
  <si>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</si>
  <si>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</si>
  <si>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</si>
  <si>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</si>
  <si>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</si>
  <si>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</si>
  <si>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</si>
  <si>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</si>
  <si>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</si>
  <si>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</si>
  <si>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</si>
  <si>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</si>
  <si>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</si>
  <si>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</si>
  <si>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</si>
  <si>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</si>
  <si>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</si>
  <si>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</si>
  <si>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</si>
  <si>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</si>
  <si>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</si>
  <si>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</si>
  <si>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</si>
  <si>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</si>
  <si>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</si>
  <si>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</si>
  <si>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</si>
  <si>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</si>
  <si>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</si>
  <si>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</si>
  <si>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</si>
  <si>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</si>
  <si>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</si>
  <si>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</si>
  <si>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</si>
  <si>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</si>
  <si>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</si>
  <si>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</si>
  <si>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</si>
  <si>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</si>
  <si>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</si>
  <si>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</si>
  <si>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</si>
  <si>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</si>
  <si>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</si>
  <si>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</si>
  <si>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</si>
  <si>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</si>
  <si>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</si>
  <si>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</si>
  <si>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</si>
  <si>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</si>
  <si>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</si>
  <si>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</si>
  <si>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</si>
  <si>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</si>
  <si>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</si>
  <si>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</si>
  <si>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</si>
  <si>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</si>
  <si>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</si>
  <si>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</si>
  <si>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</si>
  <si>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</si>
  <si>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</si>
  <si>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</si>
  <si>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</si>
  <si>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</si>
  <si>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</si>
  <si>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</si>
  <si>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</si>
  <si>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</si>
  <si>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</si>
  <si>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</si>
  <si>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</si>
  <si>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</si>
  <si>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</si>
  <si>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</si>
  <si>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</si>
  <si>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</si>
  <si>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</si>
  <si>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</si>
  <si>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</si>
  <si>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</si>
  <si>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</si>
  <si>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</si>
  <si>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</si>
  <si>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</si>
  <si>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</si>
  <si>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</si>
  <si>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</si>
  <si>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</si>
  <si>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</si>
  <si>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</si>
  <si>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</si>
  <si>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</si>
  <si>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</si>
  <si>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</si>
  <si>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</si>
  <si>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</si>
  <si>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</si>
  <si>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</si>
  <si>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</si>
  <si>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</si>
  <si>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</si>
  <si>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</si>
  <si>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</si>
  <si>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</si>
  <si>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</si>
  <si>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</si>
  <si>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</si>
  <si>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</si>
  <si>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</si>
  <si>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</si>
  <si>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</si>
  <si>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</si>
  <si>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</si>
  <si>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</si>
  <si>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</si>
  <si>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</si>
  <si>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</si>
  <si>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</si>
  <si>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</si>
  <si>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</si>
  <si>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</si>
  <si>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</si>
  <si>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</si>
  <si>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</si>
  <si>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</si>
  <si>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</si>
  <si>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</si>
  <si>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</si>
  <si>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</si>
  <si>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</si>
  <si>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</si>
  <si>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</si>
  <si>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</si>
  <si>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</si>
  <si>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</si>
  <si>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</si>
  <si>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</si>
  <si>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</si>
  <si>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</si>
  <si>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</si>
  <si>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</si>
  <si>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</si>
  <si>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</si>
  <si>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</si>
  <si>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</si>
  <si>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</si>
  <si>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</si>
  <si>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</si>
  <si>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</si>
  <si>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</si>
  <si>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</si>
  <si>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</si>
  <si>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</si>
  <si>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</si>
  <si>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</si>
  <si>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</si>
  <si>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</si>
  <si>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</si>
  <si>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</si>
  <si>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</si>
  <si>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</si>
  <si>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</si>
  <si>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</si>
  <si>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</si>
  <si>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</si>
  <si>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</si>
  <si>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</si>
  <si>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</si>
  <si>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</si>
  <si>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</si>
  <si>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</si>
  <si>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</si>
  <si>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</si>
  <si>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</si>
  <si>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</si>
  <si>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</si>
  <si>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</si>
  <si>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</si>
  <si>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</si>
  <si>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</si>
  <si>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</si>
  <si>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</si>
  <si>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</si>
  <si>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</si>
  <si>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</si>
  <si>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</si>
  <si>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</si>
  <si>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</si>
  <si>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</si>
  <si>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</si>
  <si>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</si>
  <si>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</si>
  <si>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</si>
  <si>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</si>
  <si>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</si>
  <si>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</si>
  <si>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</si>
  <si>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</si>
  <si>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</si>
  <si>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</si>
  <si>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</si>
  <si>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</si>
  <si>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</si>
  <si>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</si>
  <si>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</si>
  <si>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</si>
  <si>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</si>
  <si>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</si>
  <si>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</si>
  <si>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</si>
  <si>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</si>
  <si>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</si>
  <si>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</si>
  <si>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</si>
  <si>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</si>
  <si>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</si>
  <si>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</si>
  <si>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</si>
  <si>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</si>
  <si>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</si>
  <si>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</si>
  <si>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</si>
  <si>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</si>
  <si>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</si>
  <si>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</si>
  <si>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</si>
  <si>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</si>
  <si>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</si>
  <si>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</si>
  <si>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</si>
  <si>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</si>
  <si>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</si>
  <si>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</si>
  <si>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</si>
  <si>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</si>
  <si>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</si>
  <si>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</si>
  <si>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</si>
  <si>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</si>
  <si>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</si>
  <si>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</si>
  <si>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</si>
  <si>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</si>
  <si>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</si>
  <si>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</si>
  <si>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</si>
  <si>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</si>
  <si>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</si>
  <si>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</si>
  <si>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</si>
  <si>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</si>
  <si>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</si>
  <si>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</si>
  <si>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</si>
  <si>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</si>
  <si>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</si>
  <si>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</si>
  <si>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</si>
  <si>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</si>
  <si>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</si>
  <si>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</si>
  <si>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</si>
  <si>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</si>
  <si>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</si>
  <si>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</si>
  <si>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</si>
  <si>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</si>
  <si>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</si>
  <si>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</si>
  <si>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</si>
  <si>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</si>
  <si>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</si>
  <si>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</si>
  <si>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</si>
  <si>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</si>
  <si>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</si>
  <si>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</si>
  <si>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</si>
  <si>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</si>
  <si>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</si>
  <si>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</si>
  <si>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</si>
  <si>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</si>
  <si>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</si>
  <si>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</si>
  <si>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</si>
  <si>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</si>
  <si>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</si>
  <si>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</si>
  <si>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</si>
  <si>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</si>
  <si>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</si>
  <si>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</si>
  <si>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</si>
  <si>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</si>
  <si>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</si>
  <si>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</si>
  <si>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</si>
  <si>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</si>
  <si>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</si>
  <si>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</si>
  <si>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</si>
  <si>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</si>
  <si>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</si>
  <si>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</si>
  <si>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</si>
  <si>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</si>
  <si>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</si>
  <si>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</si>
  <si>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</si>
  <si>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</si>
  <si>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</si>
  <si>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</si>
  <si>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</si>
  <si>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</si>
  <si>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</si>
  <si>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</si>
  <si>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</si>
  <si>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</si>
  <si>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</si>
  <si>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</si>
  <si>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</si>
  <si>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</si>
  <si>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</si>
  <si>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</si>
  <si>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</si>
  <si>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</si>
  <si>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</si>
  <si>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</si>
  <si>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</si>
  <si>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</si>
  <si>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</si>
  <si>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</si>
  <si>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</si>
  <si>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</si>
  <si>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</si>
  <si>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</si>
  <si>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</si>
  <si>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</si>
  <si>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</si>
  <si>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</si>
  <si>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</si>
  <si>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</si>
  <si>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</si>
  <si>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</si>
  <si>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</si>
  <si>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</si>
  <si>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</si>
  <si>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</si>
  <si>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</si>
  <si>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</si>
  <si>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</si>
  <si>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</si>
  <si>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</si>
  <si>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</si>
  <si>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</si>
  <si>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</si>
  <si>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</si>
  <si>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</si>
  <si>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</si>
  <si>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</si>
  <si>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</si>
  <si>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</si>
  <si>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</si>
  <si>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</si>
  <si>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</si>
  <si>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</si>
  <si>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</si>
  <si>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</si>
  <si>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</si>
  <si>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</si>
  <si>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</si>
  <si>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</si>
  <si>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</si>
  <si>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</si>
  <si>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</si>
  <si>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</si>
  <si>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</si>
  <si>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</si>
  <si>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</si>
  <si>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</si>
  <si>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</si>
  <si>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</si>
  <si>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</si>
  <si>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</si>
  <si>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</si>
  <si>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</si>
  <si>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</si>
  <si>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</si>
  <si>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</si>
  <si>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</si>
  <si>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</si>
  <si>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</si>
  <si>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</si>
  <si>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</si>
  <si>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</si>
  <si>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</si>
  <si>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</si>
  <si>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</si>
  <si>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</si>
  <si>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</si>
  <si>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</si>
  <si>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</si>
  <si>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</si>
  <si>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</si>
  <si>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</si>
  <si>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</si>
  <si>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</si>
  <si>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</si>
  <si>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</si>
  <si>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</si>
  <si>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</si>
  <si>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</si>
  <si>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</si>
  <si>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</si>
  <si>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</si>
  <si>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</si>
  <si>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</si>
  <si>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</si>
  <si>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</si>
  <si>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</si>
  <si>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</si>
  <si>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</si>
  <si>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</si>
  <si>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</si>
  <si>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</si>
  <si>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</si>
  <si>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</si>
  <si>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</si>
  <si>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</si>
  <si>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</si>
  <si>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</si>
  <si>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</si>
  <si>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</si>
  <si>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</si>
  <si>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</si>
  <si>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</si>
  <si>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</si>
  <si>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</si>
  <si>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</si>
  <si>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</si>
  <si>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</si>
  <si>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</si>
  <si>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</si>
  <si>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</si>
  <si>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</si>
  <si>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</si>
  <si>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</si>
  <si>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</si>
  <si>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</si>
  <si>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</si>
  <si>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</si>
  <si>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</si>
  <si>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</si>
  <si>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</si>
  <si>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</si>
  <si>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</si>
  <si>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</si>
  <si>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</si>
  <si>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</si>
  <si>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</si>
  <si>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</si>
  <si>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</si>
  <si>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</si>
  <si>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</si>
  <si>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</si>
  <si>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</si>
  <si>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</si>
  <si>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</si>
  <si>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</si>
  <si>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</si>
  <si>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</si>
  <si>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</si>
  <si>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</si>
  <si>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</si>
  <si>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</si>
  <si>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</si>
  <si>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</si>
  <si>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</si>
  <si>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</si>
  <si>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</si>
  <si>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</si>
  <si>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</si>
  <si>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</si>
  <si>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</si>
  <si>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</si>
  <si>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</si>
  <si>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</si>
  <si>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</si>
  <si>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</si>
  <si>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</si>
  <si>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</si>
  <si>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</si>
  <si>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</si>
  <si>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</si>
  <si>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</si>
  <si>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</si>
  <si>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</si>
  <si>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</si>
  <si>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</si>
  <si>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</si>
  <si>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</si>
  <si>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</si>
  <si>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</si>
  <si>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</si>
  <si>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</si>
  <si>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</si>
  <si>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</si>
  <si>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</si>
  <si>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</si>
  <si>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</si>
  <si>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</si>
  <si>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</si>
  <si>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</si>
  <si>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</si>
  <si>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</si>
  <si>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</si>
  <si>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</si>
  <si>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</si>
  <si>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</si>
  <si>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</si>
  <si>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</si>
  <si>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</si>
  <si>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</si>
  <si>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</si>
  <si>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</si>
  <si>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</si>
  <si>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</si>
  <si>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</si>
  <si>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</si>
  <si>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</si>
  <si>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</si>
  <si>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</si>
  <si>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</si>
  <si>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</si>
  <si>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</si>
  <si>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</si>
  <si>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</si>
  <si>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</si>
  <si>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</si>
  <si>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</si>
  <si>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</si>
  <si>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</si>
  <si>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</si>
  <si>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</si>
  <si>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</si>
  <si>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</si>
  <si>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</si>
  <si>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</si>
  <si>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</si>
  <si>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</si>
  <si>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</si>
  <si>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</si>
  <si>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</si>
  <si>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</si>
  <si>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</si>
  <si>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</si>
  <si>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</si>
  <si>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</si>
  <si>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</si>
  <si>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</si>
  <si>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</si>
  <si>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</si>
  <si>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</si>
  <si>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</si>
  <si>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</si>
  <si>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</si>
  <si>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</si>
  <si>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</si>
  <si>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</si>
  <si>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</si>
  <si>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</si>
  <si>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</si>
  <si>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</si>
  <si>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</si>
  <si>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</si>
  <si>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</si>
  <si>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</si>
  <si>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</si>
  <si>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</si>
  <si>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</si>
  <si>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</si>
  <si>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</si>
  <si>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</si>
  <si>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</si>
  <si>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</si>
  <si>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</si>
  <si>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</si>
  <si>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</si>
  <si>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</si>
  <si>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</si>
  <si>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</si>
  <si>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</si>
  <si>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</si>
  <si>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</si>
  <si>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</si>
  <si>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</si>
  <si>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</si>
  <si>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</si>
  <si>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</si>
  <si>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</si>
  <si>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</si>
  <si>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</si>
  <si>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</si>
  <si>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</si>
  <si>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</si>
  <si>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</si>
  <si>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</si>
  <si>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</si>
  <si>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</si>
  <si>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</si>
  <si>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</si>
  <si>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</si>
  <si>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</si>
  <si>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</si>
  <si>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</si>
  <si>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</si>
  <si>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</si>
  <si>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</si>
  <si>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</si>
  <si>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</si>
  <si>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</si>
  <si>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</si>
  <si>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</si>
  <si>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</si>
  <si>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</si>
  <si>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</si>
  <si>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</si>
  <si>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</si>
  <si>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</si>
  <si>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</si>
  <si>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</si>
  <si>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</si>
  <si>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</si>
  <si>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</si>
  <si>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</si>
  <si>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</si>
  <si>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</si>
  <si>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</si>
  <si>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</si>
  <si>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</si>
  <si>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</si>
  <si>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</si>
  <si>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</si>
  <si>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</si>
  <si>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</si>
  <si>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</si>
  <si>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</si>
  <si>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</si>
  <si>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</si>
  <si>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</si>
  <si>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</si>
  <si>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</si>
  <si>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</si>
  <si>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</si>
  <si>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</si>
  <si>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</si>
  <si>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</si>
  <si>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</si>
  <si>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</si>
  <si>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</si>
  <si>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</si>
  <si>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</si>
  <si>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</si>
  <si>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</si>
  <si>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</si>
  <si>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</si>
  <si>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</si>
  <si>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</si>
  <si>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</si>
  <si>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</si>
  <si>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</si>
  <si>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</si>
  <si>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</si>
  <si>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</si>
  <si>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</si>
  <si>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</si>
  <si>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</si>
  <si>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</si>
  <si>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</si>
  <si>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</si>
  <si>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</si>
  <si>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</si>
  <si>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</si>
  <si>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</si>
  <si>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</si>
  <si>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</si>
  <si>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</si>
  <si>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</si>
  <si>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</si>
  <si>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</si>
  <si>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</si>
  <si>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</si>
  <si>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</si>
  <si>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</si>
  <si>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</si>
  <si>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</si>
  <si>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</si>
  <si>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</si>
  <si>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</si>
  <si>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</si>
  <si>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</si>
  <si>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</si>
  <si>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</si>
  <si>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</si>
  <si>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</si>
  <si>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</si>
  <si>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</si>
  <si>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</si>
  <si>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</si>
  <si>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</si>
  <si>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</si>
  <si>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</si>
  <si>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</si>
  <si>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</si>
  <si>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</si>
  <si>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</si>
  <si>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</si>
  <si>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</si>
  <si>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</si>
  <si>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</si>
  <si>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</si>
  <si>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</si>
  <si>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</si>
  <si>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</si>
  <si>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</si>
  <si>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</si>
  <si>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</si>
  <si>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</si>
  <si>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</si>
  <si>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</si>
  <si>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</si>
  <si>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</si>
  <si>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</si>
  <si>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</si>
  <si>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</si>
  <si>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</si>
  <si>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</si>
  <si>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</si>
  <si>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</si>
  <si>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</si>
  <si>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</si>
  <si>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</si>
  <si>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</si>
  <si>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</si>
  <si>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</si>
  <si>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</si>
  <si>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</si>
  <si>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</si>
  <si>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</si>
  <si>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</si>
  <si>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</si>
  <si>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</si>
  <si>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</si>
  <si>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</si>
  <si>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</si>
  <si>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</si>
  <si>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</si>
  <si>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</si>
  <si>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</si>
  <si>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</si>
  <si>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</si>
  <si>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</si>
  <si>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</si>
  <si>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</si>
  <si>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</si>
  <si>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</si>
  <si>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</si>
  <si>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</si>
  <si>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</si>
  <si>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</si>
  <si>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</si>
  <si>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</si>
  <si>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</si>
  <si>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</si>
  <si>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</si>
  <si>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</si>
  <si>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</si>
  <si>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</si>
  <si>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</si>
  <si>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</si>
  <si>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</si>
  <si>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</si>
  <si>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</si>
  <si>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</si>
  <si>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</si>
  <si>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</si>
  <si>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</si>
  <si>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</si>
  <si>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</si>
  <si>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</si>
  <si>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</si>
  <si>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</si>
  <si>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</si>
  <si>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</si>
  <si>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</si>
  <si>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</si>
  <si>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</si>
  <si>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</si>
  <si>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</si>
  <si>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</si>
  <si>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</si>
  <si>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</si>
  <si>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</si>
  <si>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</si>
  <si>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</si>
  <si>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</si>
  <si>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</si>
  <si>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</si>
  <si>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</si>
  <si>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</si>
  <si>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</si>
  <si>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</si>
  <si>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</si>
  <si>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</si>
  <si>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</si>
  <si>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</si>
  <si>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</si>
  <si>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</si>
  <si>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</si>
  <si>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</si>
  <si>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</si>
  <si>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</si>
  <si>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</si>
  <si>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</si>
  <si>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</si>
  <si>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</si>
  <si>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</si>
  <si>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</si>
  <si>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</si>
  <si>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</si>
  <si>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</si>
  <si>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</si>
  <si>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</si>
  <si>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</si>
  <si>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</si>
  <si>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</si>
  <si>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</si>
  <si>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</si>
  <si>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</si>
  <si>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</si>
  <si>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</si>
  <si>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</si>
  <si>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</si>
  <si>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</si>
  <si>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</si>
  <si>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</si>
  <si>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</si>
  <si>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</si>
  <si>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</si>
  <si>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</si>
  <si>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</si>
  <si>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</si>
  <si>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</si>
  <si>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</si>
  <si>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</si>
  <si>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</si>
  <si>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</si>
  <si>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</si>
  <si>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</si>
  <si>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</si>
  <si>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</si>
  <si>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</si>
  <si>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</si>
  <si>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</si>
  <si>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</si>
  <si>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</si>
  <si>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</si>
  <si>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</si>
  <si>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</si>
  <si>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</si>
  <si>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</si>
  <si>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</si>
  <si>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</si>
  <si>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</si>
  <si>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</si>
  <si>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</si>
  <si>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</si>
  <si>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</si>
  <si>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</si>
  <si>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</si>
  <si>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</si>
  <si>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</si>
  <si>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</si>
  <si>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</si>
  <si>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</si>
  <si>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</si>
  <si>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</si>
  <si>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</si>
  <si>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</si>
  <si>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</si>
  <si>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</si>
  <si>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</si>
  <si>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</si>
  <si>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</si>
  <si>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</si>
  <si>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</si>
  <si>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</si>
  <si>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</si>
  <si>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</si>
  <si>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</si>
  <si>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</si>
  <si>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</si>
  <si>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</si>
  <si>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</si>
  <si>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</si>
  <si>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</si>
  <si>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</si>
  <si>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</si>
  <si>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</si>
  <si>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</si>
  <si>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</si>
  <si>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</si>
  <si>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</si>
  <si>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</si>
  <si>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</si>
  <si>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</si>
  <si>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</si>
  <si>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</si>
  <si>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</si>
  <si>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</si>
  <si>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</si>
  <si>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</si>
  <si>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</si>
  <si>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</si>
  <si>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</si>
  <si>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</si>
  <si>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</si>
  <si>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</si>
  <si>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</si>
  <si>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</si>
  <si>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</si>
  <si>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</si>
  <si>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</si>
  <si>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</si>
  <si>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</si>
  <si>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</si>
  <si>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</si>
  <si>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</si>
  <si>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</si>
  <si>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</si>
  <si>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</si>
  <si>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</si>
  <si>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</si>
  <si>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</si>
  <si>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</si>
  <si>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</si>
  <si>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</si>
  <si>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</si>
  <si>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</si>
  <si>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</si>
  <si>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</si>
  <si>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</si>
  <si>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</si>
  <si>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</si>
  <si>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</si>
  <si>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</si>
  <si>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</si>
  <si>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</si>
  <si>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</si>
  <si>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</si>
  <si>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</si>
  <si>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</si>
  <si>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</si>
  <si>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</si>
  <si>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</si>
  <si>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</si>
  <si>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</si>
  <si>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</si>
  <si>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</si>
  <si>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</si>
  <si>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</si>
  <si>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</si>
  <si>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</si>
  <si>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</si>
  <si>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</si>
  <si>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</si>
  <si>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</si>
  <si>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</si>
  <si>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</si>
  <si>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</si>
  <si>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</si>
  <si>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</si>
  <si>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</si>
  <si>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</si>
  <si>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</si>
  <si>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</si>
  <si>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</si>
  <si>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</si>
  <si>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</si>
  <si>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</si>
  <si>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</si>
  <si>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</si>
  <si>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</si>
  <si>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</si>
  <si>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</si>
  <si>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</si>
  <si>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</si>
  <si>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</si>
  <si>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</si>
  <si>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</si>
  <si>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</si>
  <si>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</si>
  <si>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</si>
  <si>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</si>
  <si>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</si>
  <si>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</si>
  <si>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</si>
  <si>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</si>
  <si>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</si>
  <si>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</si>
  <si>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</si>
  <si>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</si>
  <si>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</si>
  <si>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</si>
  <si>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</si>
  <si>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</si>
  <si>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</si>
  <si>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</si>
  <si>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</si>
  <si>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</si>
  <si>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</si>
  <si>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</si>
  <si>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</si>
  <si>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</si>
  <si>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</si>
  <si>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</si>
  <si>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</si>
  <si>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</si>
  <si>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</si>
  <si>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</si>
  <si>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</si>
  <si>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</si>
  <si>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</si>
  <si>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</si>
  <si>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</si>
  <si>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</si>
  <si>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</si>
  <si>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</si>
  <si>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</si>
  <si>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</si>
  <si>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</si>
  <si>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</si>
  <si>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</si>
  <si>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</si>
  <si>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</si>
  <si>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</si>
  <si>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</si>
  <si>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</si>
  <si>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</si>
  <si>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</si>
  <si>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</si>
  <si>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</si>
  <si>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</si>
  <si>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</si>
  <si>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</si>
  <si>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</si>
  <si>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</si>
  <si>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</si>
  <si>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</si>
  <si>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</si>
  <si>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</si>
  <si>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</si>
  <si>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</si>
  <si>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</si>
  <si>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</si>
  <si>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</si>
  <si>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</si>
  <si>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</si>
  <si>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</si>
  <si>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</si>
  <si>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</si>
  <si>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</si>
  <si>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</si>
  <si>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</si>
  <si>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</si>
  <si>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</si>
  <si>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</si>
  <si>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</si>
  <si>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</si>
  <si>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</si>
  <si>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</si>
  <si>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</si>
  <si>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</si>
  <si>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</si>
  <si>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</si>
  <si>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</si>
  <si>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</si>
  <si>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</si>
  <si>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</si>
  <si>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</si>
  <si>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</si>
  <si>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</si>
  <si>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</si>
  <si>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</si>
  <si>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</si>
  <si>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</si>
  <si>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</si>
  <si>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</si>
  <si>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</si>
  <si>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</si>
  <si>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</si>
  <si>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</si>
  <si>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</si>
  <si>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</si>
  <si>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</si>
  <si>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</si>
  <si>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</si>
  <si>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</si>
  <si>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</si>
  <si>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</si>
  <si>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</si>
  <si>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</si>
  <si>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</si>
  <si>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</si>
  <si>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</si>
  <si>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</si>
  <si>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</si>
  <si>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</si>
  <si>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</si>
  <si>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</si>
  <si>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</si>
  <si>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</si>
  <si>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</si>
  <si>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</si>
  <si>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</si>
  <si>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</si>
  <si>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</si>
  <si>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</si>
  <si>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</si>
  <si>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</si>
  <si>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</si>
  <si>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</si>
  <si>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</si>
  <si>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</si>
  <si>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</si>
  <si>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</si>
  <si>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</si>
  <si>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</si>
  <si>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</si>
  <si>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</si>
  <si>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</si>
  <si>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</si>
  <si>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</si>
  <si>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</si>
  <si>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</si>
  <si>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</si>
  <si>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</si>
  <si>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</si>
  <si>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</si>
  <si>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</si>
  <si>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</si>
  <si>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</si>
  <si>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</si>
  <si>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</si>
  <si>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</si>
  <si>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</si>
  <si>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</si>
  <si>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</si>
  <si>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</si>
  <si>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</si>
  <si>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</si>
  <si>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</si>
  <si>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</si>
  <si>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</si>
  <si>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</si>
  <si>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</si>
  <si>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</si>
  <si>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</si>
  <si>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</si>
  <si>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</si>
  <si>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</si>
  <si>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</si>
  <si>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</si>
  <si>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</si>
  <si>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</si>
  <si>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</si>
  <si>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</si>
  <si>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</si>
  <si>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</si>
  <si>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</si>
  <si>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</si>
  <si>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</si>
  <si>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</si>
  <si>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</si>
  <si>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</si>
  <si>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</si>
  <si>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</si>
  <si>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</si>
  <si>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</si>
  <si>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</si>
  <si>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</si>
  <si>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</si>
  <si>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</si>
  <si>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</si>
  <si>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</si>
  <si>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</si>
  <si>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</si>
  <si>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</si>
  <si>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</si>
  <si>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</si>
  <si>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</si>
  <si>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</si>
  <si>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</si>
  <si>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</si>
  <si>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</si>
  <si>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</si>
  <si>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</si>
  <si>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</si>
  <si>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</si>
  <si>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</si>
  <si>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</si>
  <si>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</si>
  <si>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</si>
  <si>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</si>
  <si>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</si>
  <si>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</si>
  <si>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</si>
  <si>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</si>
  <si>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</si>
  <si>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</si>
  <si>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</si>
  <si>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</si>
  <si>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</si>
  <si>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</si>
  <si>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</si>
  <si>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</si>
  <si>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</si>
  <si>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</si>
  <si>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</si>
  <si>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</si>
  <si>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</si>
  <si>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</si>
  <si>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</si>
  <si>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</si>
  <si>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</si>
  <si>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</si>
  <si>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</si>
  <si>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</si>
  <si>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</si>
  <si>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</si>
  <si>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</si>
  <si>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</si>
  <si>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</si>
  <si>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</si>
  <si>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</si>
  <si>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</si>
  <si>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</si>
  <si>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</si>
  <si>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</si>
  <si>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</si>
  <si>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</si>
  <si>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</si>
  <si>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</si>
  <si>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</si>
  <si>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</si>
  <si>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</si>
  <si>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</si>
  <si>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</si>
  <si>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</si>
  <si>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</si>
  <si>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</si>
  <si>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</si>
  <si>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</si>
  <si>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</si>
  <si>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</si>
  <si>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</si>
  <si>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</si>
  <si>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</si>
  <si>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</si>
  <si>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</si>
  <si>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</si>
  <si>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</si>
  <si>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</si>
  <si>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</si>
  <si>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</si>
  <si>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</si>
  <si>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</si>
  <si>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</si>
  <si>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</si>
  <si>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</si>
  <si>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</si>
  <si>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</si>
  <si>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</si>
  <si>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</si>
  <si>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</si>
  <si>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</si>
  <si>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</si>
  <si>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</si>
  <si>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</si>
  <si>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</si>
  <si>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</si>
  <si>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</si>
  <si>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</si>
  <si>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</si>
  <si>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</si>
  <si>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</si>
  <si>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</si>
  <si>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</si>
  <si>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</si>
  <si>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</si>
  <si>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</si>
  <si>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</si>
  <si>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</si>
  <si>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</si>
  <si>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</si>
  <si>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</si>
  <si>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</si>
  <si>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</si>
  <si>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</si>
  <si>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</si>
  <si>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</si>
  <si>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</si>
  <si>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</si>
  <si>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</si>
  <si>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</si>
  <si>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</si>
  <si>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</si>
  <si>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</si>
  <si>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</si>
  <si>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</si>
  <si>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</si>
  <si>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</si>
  <si>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</si>
  <si>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</si>
  <si>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</si>
  <si>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</si>
  <si>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</si>
  <si>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</si>
  <si>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</si>
  <si>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</si>
  <si>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</si>
  <si>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</si>
  <si>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</si>
  <si>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</si>
  <si>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</si>
  <si>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</si>
  <si>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</si>
  <si>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</si>
  <si>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</si>
  <si>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</si>
  <si>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</si>
  <si>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</si>
  <si>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</si>
  <si>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</si>
  <si>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</si>
  <si>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</si>
  <si>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</si>
  <si>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</si>
  <si>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</si>
  <si>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</si>
  <si>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</si>
  <si>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</si>
  <si>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</si>
  <si>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</si>
  <si>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</si>
  <si>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</si>
  <si>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</si>
  <si>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</si>
  <si>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</si>
  <si>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</si>
  <si>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</si>
  <si>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</si>
  <si>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</si>
  <si>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</si>
  <si>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</si>
  <si>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</si>
  <si>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</si>
  <si>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</si>
  <si>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</si>
  <si>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</si>
  <si>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</si>
  <si>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</si>
  <si>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</si>
  <si>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</si>
  <si>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</si>
  <si>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</si>
  <si>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</si>
  <si>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</si>
  <si>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</si>
  <si>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</si>
  <si>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</si>
  <si>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</si>
  <si>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</si>
  <si>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</si>
  <si>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</si>
  <si>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</si>
  <si>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</si>
  <si>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</si>
  <si>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</si>
  <si>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</si>
  <si>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</si>
  <si>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</si>
  <si>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</si>
  <si>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</si>
  <si>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</si>
  <si>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</si>
  <si>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</si>
  <si>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</si>
  <si>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</si>
  <si>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</si>
  <si>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</si>
  <si>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</si>
  <si>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</si>
  <si>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</si>
  <si>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</si>
  <si>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</si>
  <si>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</si>
  <si>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</si>
  <si>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</si>
  <si>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</si>
  <si>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</si>
  <si>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</si>
  <si>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</si>
  <si>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</si>
  <si>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</si>
  <si>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</si>
  <si>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</si>
  <si>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</si>
  <si>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</si>
  <si>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</si>
  <si>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</si>
  <si>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</si>
  <si>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</si>
  <si>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</si>
  <si>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</si>
  <si>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</si>
  <si>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</si>
  <si>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</si>
  <si>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</si>
  <si>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</si>
  <si>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</si>
  <si>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</si>
  <si>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</si>
  <si>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</si>
  <si>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</si>
  <si>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</si>
  <si>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</si>
  <si>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</si>
  <si>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</si>
  <si>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</si>
  <si>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</si>
  <si>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</si>
  <si>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</si>
  <si>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</si>
  <si>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</si>
  <si>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</si>
  <si>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</si>
  <si>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</si>
  <si>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</si>
  <si>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</si>
  <si>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</si>
  <si>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</si>
  <si>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</si>
  <si>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</si>
  <si>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</si>
  <si>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</si>
  <si>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</si>
  <si>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</si>
  <si>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</si>
  <si>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</si>
  <si>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</si>
  <si>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</si>
  <si>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</si>
  <si>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</si>
  <si>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</si>
  <si>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</si>
  <si>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</si>
  <si>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</si>
  <si>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</si>
  <si>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</si>
  <si>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</si>
  <si>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</si>
  <si>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</si>
  <si>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</si>
  <si>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</si>
  <si>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</si>
  <si>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</si>
  <si>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</si>
  <si>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</si>
  <si>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</si>
  <si>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</si>
  <si>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</si>
  <si>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</si>
  <si>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</si>
  <si>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</si>
  <si>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</si>
  <si>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</si>
  <si>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</si>
  <si>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</si>
  <si>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</si>
  <si>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</si>
  <si>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</si>
  <si>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</si>
  <si>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</si>
  <si>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</si>
  <si>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</si>
  <si>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</si>
  <si>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</si>
  <si>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</si>
  <si>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</si>
  <si>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</si>
  <si>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</si>
  <si>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</si>
  <si>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</si>
  <si>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</si>
  <si>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</si>
  <si>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</si>
  <si>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</si>
  <si>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</si>
  <si>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</si>
  <si>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</si>
  <si>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</si>
  <si>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</si>
  <si>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</si>
  <si>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</si>
  <si>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</si>
  <si>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</si>
  <si>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</si>
  <si>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</si>
  <si>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</si>
  <si>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</si>
  <si>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</si>
  <si>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</si>
  <si>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</si>
  <si>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</si>
  <si>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</si>
  <si>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</si>
  <si>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</si>
  <si>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</si>
  <si>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</si>
  <si>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</si>
  <si>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</si>
  <si>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</si>
  <si>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</si>
  <si>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</si>
  <si>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</si>
  <si>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</si>
  <si>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</si>
  <si>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</si>
  <si>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</si>
  <si>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</si>
  <si>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</si>
  <si>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</si>
  <si>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</si>
  <si>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</si>
  <si>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</si>
  <si>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</si>
  <si>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</si>
  <si>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</si>
  <si>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</si>
  <si>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</si>
  <si>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</si>
  <si>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</si>
  <si>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</si>
  <si>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</si>
  <si>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</si>
  <si>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</si>
  <si>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</si>
  <si>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</si>
  <si>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</si>
  <si>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</si>
  <si>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</si>
  <si>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</si>
  <si>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</si>
  <si>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</si>
  <si>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</si>
  <si>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</si>
  <si>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</si>
  <si>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</si>
  <si>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</si>
  <si>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</si>
  <si>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</si>
  <si>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</si>
  <si>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</si>
  <si>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</si>
  <si>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</si>
  <si>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</si>
  <si>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</si>
  <si>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</si>
  <si>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</si>
  <si>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</si>
  <si>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</si>
  <si>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</si>
  <si>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</si>
  <si>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</si>
  <si>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</si>
  <si>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</si>
  <si>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</si>
  <si>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</si>
  <si>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</si>
  <si>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</si>
  <si>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</si>
  <si>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</si>
  <si>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</si>
  <si>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</si>
  <si>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</si>
  <si>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</si>
  <si>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</si>
  <si>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</si>
  <si>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</si>
  <si>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</si>
  <si>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</si>
  <si>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</si>
  <si>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</si>
  <si>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</si>
  <si>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</si>
  <si>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</si>
  <si>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</si>
  <si>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</si>
  <si>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</si>
  <si>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</si>
  <si>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</si>
  <si>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</si>
  <si>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</si>
  <si>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</si>
  <si>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</si>
  <si>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</si>
  <si>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</si>
  <si>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</si>
  <si>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</si>
  <si>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</si>
  <si>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</si>
  <si>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</si>
  <si>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</si>
  <si>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</si>
  <si>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</si>
  <si>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</si>
  <si>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</si>
  <si>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</si>
  <si>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</si>
  <si>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</si>
  <si>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</si>
  <si>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</si>
  <si>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</si>
  <si>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</si>
  <si>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</si>
  <si>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</si>
  <si>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</si>
  <si>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</si>
  <si>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</si>
  <si>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</si>
  <si>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</si>
  <si>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</si>
  <si>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</si>
  <si>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</si>
  <si>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</si>
  <si>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</si>
  <si>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</si>
  <si>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</si>
  <si>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</si>
  <si>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</si>
  <si>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</si>
  <si>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</si>
  <si>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</si>
  <si>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</si>
  <si>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</si>
  <si>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</si>
  <si>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</si>
  <si>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</si>
  <si>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</si>
  <si>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</si>
  <si>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</si>
  <si>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</si>
  <si>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</si>
  <si>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</si>
  <si>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</si>
  <si>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</si>
  <si>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</si>
  <si>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</si>
  <si>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</si>
  <si>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</si>
  <si>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</si>
  <si>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</si>
  <si>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</si>
  <si>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</si>
  <si>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</si>
  <si>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</si>
  <si>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</si>
  <si>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</si>
  <si>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</si>
  <si>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</si>
  <si>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</si>
  <si>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</si>
  <si>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</si>
  <si>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</si>
  <si>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</si>
  <si>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</si>
  <si>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</si>
  <si>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</si>
  <si>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</si>
  <si>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</si>
  <si>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</si>
  <si>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</si>
  <si>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</si>
  <si>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</si>
  <si>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</si>
  <si>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</si>
  <si>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</si>
  <si>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</si>
  <si>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</si>
  <si>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</si>
  <si>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</si>
  <si>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</si>
  <si>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</si>
  <si>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</si>
  <si>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</si>
  <si>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</si>
  <si>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</si>
  <si>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</si>
  <si>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</si>
  <si>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</si>
  <si>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</si>
  <si>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</si>
  <si>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</si>
  <si>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</si>
  <si>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</si>
  <si>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</si>
  <si>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</si>
  <si>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</si>
  <si>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</si>
  <si>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</si>
  <si>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</si>
  <si>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</si>
  <si>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</si>
  <si>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</si>
  <si>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</si>
  <si>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</si>
  <si>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</si>
  <si>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</si>
  <si>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</si>
  <si>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</si>
  <si>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</si>
  <si>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</si>
  <si>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</si>
  <si>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</si>
  <si>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</si>
  <si>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</si>
  <si>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</si>
  <si>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</si>
  <si>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</si>
  <si>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</si>
  <si>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</si>
  <si>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</si>
  <si>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</si>
  <si>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</si>
  <si>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</si>
  <si>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</si>
  <si>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</si>
  <si>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</si>
  <si>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</si>
  <si>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</si>
  <si>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</si>
  <si>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</si>
  <si>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</si>
  <si>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</si>
  <si>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</si>
  <si>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</si>
  <si>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</si>
  <si>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</si>
  <si>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</si>
  <si>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</si>
  <si>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</si>
  <si>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</si>
  <si>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</si>
  <si>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</si>
  <si>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</si>
  <si>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</si>
  <si>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</si>
  <si>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</si>
  <si>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</si>
  <si>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</si>
  <si>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</si>
  <si>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</si>
  <si>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</si>
  <si>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</si>
  <si>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</si>
  <si>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</si>
  <si>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</si>
  <si>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</si>
  <si>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</si>
  <si>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</si>
  <si>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</si>
  <si>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</si>
  <si>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</si>
  <si>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</si>
  <si>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</si>
  <si>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</si>
  <si>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</si>
  <si>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</si>
  <si>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</si>
  <si>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</si>
  <si>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</si>
  <si>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</si>
  <si>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</si>
  <si>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</si>
  <si>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</si>
  <si>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</si>
  <si>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</si>
  <si>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</si>
  <si>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</si>
  <si>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</si>
  <si>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</si>
  <si>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</si>
  <si>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</si>
  <si>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</si>
  <si>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</si>
  <si>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</si>
  <si>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</si>
  <si>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</si>
  <si>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</si>
  <si>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</si>
  <si>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</si>
  <si>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</si>
  <si>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</si>
  <si>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</si>
  <si>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</si>
  <si>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</si>
  <si>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</si>
  <si>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</si>
  <si>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</si>
  <si>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</si>
  <si>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</si>
  <si>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</si>
  <si>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</si>
  <si>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</si>
  <si>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</si>
  <si>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</si>
  <si>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</si>
  <si>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</si>
  <si>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</si>
  <si>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</si>
  <si>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</si>
  <si>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</si>
  <si>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</si>
  <si>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</si>
  <si>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</si>
  <si>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</si>
  <si>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</si>
  <si>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</si>
  <si>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</si>
  <si>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</si>
  <si>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</si>
  <si>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</si>
  <si>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</si>
  <si>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</si>
  <si>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</si>
  <si>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</si>
  <si>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</si>
  <si>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</si>
  <si>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</si>
  <si>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</si>
  <si>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</si>
  <si>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</si>
  <si>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</si>
  <si>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</si>
  <si>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</si>
  <si>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</si>
  <si>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</si>
  <si>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</si>
  <si>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</si>
  <si>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</si>
  <si>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</si>
  <si>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</si>
  <si>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</si>
  <si>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</si>
  <si>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</si>
  <si>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</si>
  <si>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</si>
  <si>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</si>
  <si>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</si>
  <si>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</si>
  <si>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</si>
  <si>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</si>
  <si>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</si>
  <si>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</si>
  <si>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</si>
  <si>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</si>
  <si>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</si>
  <si>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</si>
  <si>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</si>
  <si>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</si>
  <si>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</si>
  <si>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</si>
  <si>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</si>
  <si>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</si>
  <si>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</si>
  <si>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</si>
  <si>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</si>
  <si>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</si>
  <si>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</si>
  <si>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</si>
  <si>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</si>
  <si>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</si>
  <si>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</si>
  <si>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</si>
  <si>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</si>
  <si>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</si>
  <si>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</si>
  <si>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</si>
  <si>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</si>
  <si>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</si>
  <si>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</si>
  <si>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</si>
  <si>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</si>
  <si>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</si>
  <si>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</si>
  <si>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</si>
  <si>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</si>
  <si>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</si>
  <si>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</si>
  <si>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</si>
  <si>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</si>
  <si>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</si>
  <si>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</si>
  <si>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</si>
  <si>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</si>
  <si>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</si>
  <si>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</si>
  <si>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</si>
  <si>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</si>
  <si>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</si>
  <si>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</si>
  <si>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</si>
  <si>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</si>
  <si>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</si>
  <si>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</si>
  <si>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</si>
  <si>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</si>
  <si>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</si>
  <si>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</si>
  <si>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</si>
  <si>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</si>
  <si>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</si>
  <si>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</si>
  <si>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</si>
  <si>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</si>
  <si>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</si>
  <si>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</si>
  <si>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</si>
  <si>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</si>
  <si>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</si>
  <si>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</si>
  <si>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</si>
  <si>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</si>
  <si>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</si>
  <si>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</si>
  <si>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</si>
  <si>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</si>
  <si>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</si>
  <si>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</si>
  <si>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</si>
  <si>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</si>
  <si>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</si>
  <si>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</si>
  <si>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</si>
  <si>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</si>
  <si>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</si>
  <si>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</si>
  <si>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</si>
  <si>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</si>
  <si>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</si>
  <si>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</si>
  <si>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</si>
  <si>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</si>
  <si>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</si>
  <si>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</si>
  <si>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</si>
  <si>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</si>
  <si>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</si>
  <si>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</si>
  <si>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</si>
  <si>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</si>
  <si>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</si>
  <si>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</si>
  <si>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</si>
  <si>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</si>
  <si>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</si>
  <si>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</si>
  <si>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</si>
  <si>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</si>
  <si>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</si>
  <si>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</si>
  <si>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</si>
  <si>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</si>
  <si>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</si>
  <si>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</si>
  <si>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</si>
  <si>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</si>
  <si>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</si>
  <si>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</si>
  <si>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</si>
  <si>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</si>
  <si>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</si>
  <si>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</si>
  <si>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</si>
  <si>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</si>
  <si>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</si>
  <si>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</si>
  <si>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</si>
  <si>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</si>
  <si>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</si>
  <si>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</si>
  <si>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</si>
  <si>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</si>
  <si>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</si>
  <si>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</si>
  <si>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</si>
  <si>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</si>
  <si>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</si>
  <si>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</si>
  <si>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</si>
  <si>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</si>
  <si>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</si>
  <si>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</si>
  <si>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</si>
  <si>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</si>
  <si>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</si>
  <si>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</si>
  <si>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</si>
  <si>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</si>
  <si>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</si>
  <si>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</si>
  <si>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</si>
  <si>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</si>
  <si>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</si>
  <si>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</si>
  <si>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</si>
  <si>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</si>
  <si>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</si>
  <si>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</si>
  <si>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</si>
  <si>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</si>
  <si>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</si>
  <si>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</si>
  <si>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</si>
  <si>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</si>
  <si>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</si>
  <si>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</si>
  <si>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</si>
  <si>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</si>
  <si>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</si>
  <si>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</si>
  <si>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</si>
  <si>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</si>
  <si>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</si>
  <si>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</si>
  <si>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</si>
  <si>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</si>
  <si>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</si>
  <si>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</si>
  <si>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</si>
  <si>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</si>
  <si>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</si>
  <si>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</si>
  <si>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</si>
  <si>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</si>
  <si>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</si>
  <si>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</si>
  <si>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</si>
  <si>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</si>
  <si>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</si>
  <si>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</si>
  <si>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</si>
  <si>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</si>
  <si>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</si>
  <si>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</si>
  <si>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</si>
  <si>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</si>
  <si>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</si>
  <si>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</si>
  <si>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</si>
  <si>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</si>
  <si>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</si>
  <si>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</si>
  <si>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</si>
  <si>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</si>
  <si>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</si>
  <si>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</si>
  <si>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</si>
  <si>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</si>
  <si>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</si>
  <si>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</si>
  <si>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</si>
  <si>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</si>
  <si>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</si>
  <si>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</si>
  <si>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</si>
  <si>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</si>
  <si>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</si>
  <si>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</si>
  <si>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</si>
  <si>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</si>
  <si>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</si>
  <si>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</si>
  <si>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</si>
  <si>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</si>
  <si>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</si>
  <si>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</si>
  <si>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</si>
  <si>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</si>
  <si>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</si>
  <si>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</si>
  <si>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</si>
  <si>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</si>
  <si>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</si>
  <si>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</si>
  <si>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</si>
  <si>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</si>
  <si>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</si>
  <si>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</si>
  <si>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</si>
  <si>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</si>
  <si>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</si>
  <si>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</si>
  <si>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</si>
  <si>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</si>
  <si>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</si>
  <si>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</si>
  <si>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</si>
  <si>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</si>
  <si>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</si>
  <si>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</si>
  <si>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</si>
  <si>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</si>
  <si>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</si>
  <si>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</si>
  <si>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</si>
  <si>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</si>
  <si>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</si>
  <si>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</si>
  <si>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</si>
  <si>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</si>
  <si>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</si>
  <si>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</si>
  <si>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</si>
  <si>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</si>
  <si>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</si>
  <si>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</si>
  <si>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</si>
  <si>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</si>
  <si>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</si>
  <si>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</si>
  <si>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</si>
  <si>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</si>
  <si>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</si>
  <si>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</si>
  <si>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</si>
  <si>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</si>
  <si>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</si>
  <si>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</si>
  <si>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</si>
  <si>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</si>
  <si>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</si>
  <si>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</si>
  <si>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</si>
  <si>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</si>
  <si>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</si>
  <si>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</si>
  <si>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</si>
  <si>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</si>
  <si>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</si>
  <si>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</si>
  <si>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</si>
  <si>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</si>
  <si>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</si>
  <si>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</si>
  <si>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</si>
  <si>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</si>
  <si>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</si>
  <si>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</si>
  <si>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</si>
  <si>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</si>
  <si>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</si>
  <si>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</si>
  <si>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</si>
  <si>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</si>
  <si>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</si>
  <si>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</si>
  <si>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</si>
  <si>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</si>
  <si>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</si>
  <si>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</si>
  <si>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</si>
  <si>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</si>
  <si>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</si>
  <si>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</si>
  <si>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</si>
  <si>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</si>
  <si>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</si>
  <si>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</si>
  <si>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</si>
  <si>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</si>
  <si>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</si>
  <si>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</si>
  <si>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</si>
  <si>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</si>
  <si>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</si>
  <si>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</si>
  <si>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</si>
  <si>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</si>
  <si>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</si>
  <si>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</si>
  <si>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</si>
  <si>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</si>
  <si>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</si>
  <si>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</si>
  <si>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</si>
  <si>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</si>
  <si>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</si>
  <si>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</si>
  <si>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</si>
  <si>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</si>
  <si>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</si>
  <si>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</si>
  <si>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</si>
  <si>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</si>
  <si>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</si>
  <si>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</si>
  <si>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</si>
  <si>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</si>
  <si>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</si>
  <si>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</si>
  <si>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</si>
  <si>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</si>
  <si>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</si>
  <si>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</si>
  <si>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</si>
  <si>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</si>
  <si>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</si>
  <si>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</si>
  <si>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</si>
  <si>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</si>
  <si>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</si>
  <si>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</si>
  <si>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</si>
  <si>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</si>
  <si>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</si>
  <si>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</si>
  <si>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</si>
  <si>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</si>
  <si>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</si>
  <si>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</si>
  <si>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</si>
  <si>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</si>
  <si>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</si>
  <si>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</si>
  <si>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</si>
  <si>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</si>
  <si>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</si>
  <si>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</si>
  <si>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</si>
  <si>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</si>
  <si>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</si>
  <si>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</si>
  <si>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</si>
  <si>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</si>
  <si>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</si>
  <si>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</si>
  <si>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</si>
  <si>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</si>
  <si>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</si>
  <si>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</si>
  <si>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</si>
  <si>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</si>
  <si>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</si>
  <si>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</si>
  <si>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</si>
  <si>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</si>
  <si>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</si>
  <si>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</si>
  <si>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</si>
  <si>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</si>
  <si>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</si>
  <si>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</si>
  <si>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</si>
  <si>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</si>
  <si>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</si>
  <si>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</si>
  <si>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</si>
  <si>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</si>
  <si>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</si>
  <si>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</si>
  <si>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</si>
  <si>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</si>
  <si>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</si>
  <si>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</si>
  <si>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</si>
  <si>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</si>
  <si>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</si>
  <si>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</si>
  <si>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</si>
  <si>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</si>
  <si>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</si>
  <si>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</si>
  <si>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</si>
  <si>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</si>
  <si>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</si>
  <si>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</si>
  <si>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</si>
  <si>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</si>
  <si>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</si>
  <si>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</si>
  <si>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</si>
  <si>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</si>
  <si>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</si>
  <si>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</si>
  <si>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</si>
  <si>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</si>
  <si>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</si>
  <si>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</si>
  <si>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</si>
  <si>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</si>
  <si>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</si>
  <si>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</si>
  <si>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</si>
  <si>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</si>
  <si>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</si>
  <si>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</si>
  <si>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</si>
  <si>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</si>
  <si>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</si>
  <si>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</si>
  <si>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</si>
  <si>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</si>
  <si>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</si>
  <si>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</si>
  <si>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</si>
  <si>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</si>
  <si>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</si>
  <si>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</si>
  <si>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</si>
  <si>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</si>
  <si>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</si>
  <si>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</si>
  <si>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</si>
  <si>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</si>
  <si>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</si>
  <si>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</si>
  <si>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</si>
  <si>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</si>
  <si>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</si>
  <si>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</si>
  <si>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</si>
  <si>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</si>
  <si>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</si>
  <si>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</si>
  <si>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</si>
  <si>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</si>
  <si>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</si>
  <si>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</si>
  <si>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</si>
  <si>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</si>
  <si>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</si>
  <si>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</si>
  <si>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</si>
  <si>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</si>
  <si>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</si>
  <si>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</si>
  <si>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</si>
  <si>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</si>
  <si>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</si>
  <si>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</si>
  <si>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</si>
  <si>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</si>
  <si>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</si>
  <si>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</si>
  <si>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</si>
  <si>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</si>
  <si>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</si>
  <si>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</si>
  <si>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</si>
  <si>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</si>
  <si>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</si>
  <si>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</si>
  <si>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</si>
  <si>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</si>
  <si>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</si>
  <si>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</si>
  <si>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</si>
  <si>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</si>
  <si>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</si>
  <si>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</si>
  <si>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</si>
  <si>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</si>
  <si>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</si>
  <si>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</si>
  <si>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</si>
  <si>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</si>
  <si>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</si>
  <si>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</si>
  <si>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</si>
  <si>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</si>
  <si>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</si>
  <si>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</si>
  <si>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</si>
  <si>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</si>
  <si>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</si>
  <si>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</si>
  <si>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</si>
  <si>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</si>
  <si>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</si>
  <si>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</si>
  <si>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</si>
  <si>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</si>
  <si>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</si>
  <si>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</si>
  <si>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</si>
  <si>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</si>
  <si>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</si>
  <si>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</si>
  <si>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</si>
  <si>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</si>
  <si>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</si>
  <si>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</si>
  <si>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</si>
  <si>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</si>
  <si>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</si>
  <si>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</si>
  <si>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</si>
  <si>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</si>
  <si>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</si>
  <si>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</si>
  <si>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</si>
  <si>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</si>
  <si>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</si>
  <si>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</si>
  <si>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</si>
  <si>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</si>
  <si>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</si>
  <si>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</si>
  <si>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</si>
  <si>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</si>
  <si>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</si>
  <si>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</si>
  <si>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</si>
  <si>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</si>
  <si>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</si>
  <si>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</si>
  <si>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</si>
  <si>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</si>
  <si>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</si>
  <si>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</si>
  <si>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</si>
  <si>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</si>
  <si>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</si>
  <si>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</si>
  <si>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</si>
  <si>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</si>
  <si>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</si>
  <si>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</si>
  <si>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</si>
  <si>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</si>
  <si>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</si>
  <si>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</si>
  <si>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</si>
  <si>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</si>
  <si>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</si>
  <si>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</si>
  <si>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</si>
  <si>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</si>
  <si>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</si>
  <si>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</si>
  <si>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</si>
  <si>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</si>
  <si>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</si>
  <si>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</si>
  <si>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</si>
  <si>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</si>
  <si>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</si>
  <si>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</si>
  <si>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</si>
  <si>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</si>
  <si>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</si>
  <si>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</si>
  <si>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</si>
  <si>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</si>
  <si>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</si>
  <si>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</si>
  <si>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</si>
  <si>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</si>
  <si>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</si>
  <si>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</si>
  <si>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</si>
  <si>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</si>
  <si>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</si>
  <si>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</si>
  <si>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</si>
  <si>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</si>
  <si>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</si>
  <si>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</si>
  <si>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</si>
  <si>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</si>
  <si>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</si>
  <si>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</si>
  <si>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</si>
  <si>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</si>
  <si>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</si>
  <si>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</si>
  <si>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</si>
  <si>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</si>
  <si>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</si>
  <si>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</si>
  <si>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</si>
  <si>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</si>
  <si>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</si>
  <si>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</si>
  <si>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</si>
  <si>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</si>
  <si>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</si>
  <si>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</si>
  <si>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</si>
  <si>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</si>
  <si>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</si>
  <si>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</si>
  <si>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</si>
  <si>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</si>
  <si>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</si>
  <si>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</si>
  <si>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</si>
  <si>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</si>
  <si>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</si>
  <si>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</si>
  <si>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</si>
  <si>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</si>
  <si>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</si>
  <si>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</si>
  <si>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</si>
  <si>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</si>
  <si>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</si>
  <si>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</si>
  <si>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</si>
  <si>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</si>
  <si>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</si>
  <si>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</si>
  <si>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</si>
  <si>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</si>
  <si>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</si>
  <si>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</si>
  <si>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</si>
  <si>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</si>
  <si>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</si>
  <si>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</si>
  <si>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</si>
  <si>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</si>
  <si>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</si>
  <si>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</si>
  <si>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</si>
  <si>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</si>
  <si>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</si>
  <si>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</si>
  <si>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</si>
  <si>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</si>
  <si>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</si>
  <si>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</si>
  <si>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</si>
  <si>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</si>
  <si>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</si>
  <si>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</si>
  <si>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</si>
  <si>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</si>
  <si>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</si>
  <si>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</si>
  <si>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</si>
  <si>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</si>
  <si>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</si>
  <si>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</si>
  <si>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</si>
  <si>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</si>
  <si>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</si>
  <si>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</si>
  <si>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</si>
  <si>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</si>
  <si>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</si>
  <si>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</si>
  <si>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</si>
  <si>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</si>
  <si>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</si>
  <si>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</si>
  <si>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</si>
  <si>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</si>
  <si>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</si>
  <si>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</si>
  <si>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</si>
  <si>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</si>
  <si>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</si>
  <si>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</si>
  <si>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</si>
  <si>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</si>
  <si>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</si>
  <si>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</si>
  <si>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</si>
  <si>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</si>
  <si>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</si>
  <si>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</si>
  <si>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</si>
  <si>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</si>
  <si>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</si>
  <si>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</si>
  <si>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</si>
  <si>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</si>
  <si>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</si>
  <si>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</si>
  <si>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</si>
  <si>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</si>
  <si>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</si>
  <si>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</si>
  <si>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</si>
  <si>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</si>
  <si>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</si>
  <si>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</si>
  <si>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</si>
  <si>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</si>
  <si>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</si>
  <si>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</si>
  <si>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</si>
  <si>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</si>
  <si>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</si>
  <si>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</si>
  <si>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</si>
  <si>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</si>
  <si>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</si>
  <si>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</si>
  <si>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</si>
  <si>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</si>
  <si>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</si>
  <si>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</si>
  <si>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</si>
  <si>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</si>
  <si>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</si>
  <si>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</si>
  <si>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</si>
  <si>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</si>
  <si>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</si>
  <si>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</si>
  <si>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</si>
  <si>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</si>
  <si>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</si>
  <si>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</si>
  <si>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</si>
  <si>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</si>
  <si>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</si>
  <si>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</si>
  <si>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</si>
  <si>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</si>
  <si>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</si>
  <si>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</si>
  <si>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</si>
  <si>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</si>
  <si>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</si>
  <si>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</si>
  <si>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</si>
  <si>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</si>
  <si>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</si>
  <si>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</si>
  <si>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</si>
  <si>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</si>
  <si>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</si>
  <si>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</si>
  <si>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</si>
  <si>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</si>
  <si>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</si>
  <si>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</si>
  <si>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</si>
  <si>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</si>
  <si>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</si>
  <si>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</si>
  <si>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</si>
  <si>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</si>
  <si>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</si>
  <si>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</si>
  <si>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</si>
  <si>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</si>
  <si>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</si>
  <si>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</si>
  <si>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</si>
  <si>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</si>
  <si>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</si>
  <si>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</si>
  <si>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</si>
  <si>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</si>
  <si>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</si>
  <si>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</si>
  <si>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</si>
  <si>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</si>
  <si>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</si>
  <si>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</si>
  <si>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</si>
  <si>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</si>
  <si>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</si>
  <si>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</si>
  <si>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</si>
  <si>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</si>
  <si>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</si>
  <si>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</si>
  <si>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</si>
  <si>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</si>
  <si>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</si>
  <si>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</si>
  <si>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</si>
  <si>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</si>
  <si>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</si>
  <si>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</si>
  <si>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</si>
  <si>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</si>
  <si>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</si>
  <si>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</si>
  <si>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</si>
  <si>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</si>
  <si>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</si>
  <si>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</si>
  <si>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</si>
  <si>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</si>
  <si>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</si>
  <si>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</si>
  <si>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</si>
  <si>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</si>
  <si>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</si>
  <si>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</si>
  <si>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</si>
  <si>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</si>
  <si>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</si>
  <si>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</si>
  <si>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</si>
  <si>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</si>
  <si>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</si>
  <si>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</si>
  <si>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</si>
  <si>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</si>
  <si>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</si>
  <si>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</si>
  <si>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</si>
  <si>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</si>
  <si>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</si>
  <si>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</si>
  <si>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</si>
  <si>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</si>
  <si>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</si>
  <si>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</si>
  <si>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</si>
  <si>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</si>
  <si>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</si>
  <si>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</si>
  <si>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</si>
  <si>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</si>
  <si>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</si>
  <si>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</si>
  <si>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</si>
  <si>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</si>
  <si>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</si>
  <si>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</si>
  <si>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</si>
  <si>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</si>
  <si>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</si>
  <si>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</si>
  <si>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</si>
  <si>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</si>
  <si>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</si>
  <si>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</si>
  <si>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</si>
  <si>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</si>
  <si>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</si>
  <si>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</si>
  <si>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</si>
  <si>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</si>
  <si>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</si>
  <si>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</si>
  <si>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</si>
  <si>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</si>
  <si>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</si>
  <si>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</si>
  <si>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</si>
  <si>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</si>
  <si>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</si>
  <si>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</si>
  <si>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</si>
  <si>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</si>
  <si>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</si>
  <si>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</si>
  <si>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</si>
  <si>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</si>
  <si>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</si>
  <si>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</si>
  <si>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</si>
  <si>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</si>
  <si>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</si>
  <si>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</si>
  <si>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</si>
  <si>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</si>
  <si>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</si>
  <si>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</si>
  <si>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</si>
  <si>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</si>
  <si>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</si>
  <si>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</si>
  <si>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</si>
  <si>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</si>
  <si>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</si>
  <si>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</si>
  <si>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</si>
  <si>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</si>
  <si>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</si>
  <si>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</si>
  <si>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</si>
  <si>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</si>
  <si>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</si>
  <si>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</si>
  <si>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</si>
  <si>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</si>
  <si>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</si>
  <si>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</si>
  <si>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</si>
  <si>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</si>
  <si>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</si>
  <si>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</si>
  <si>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</si>
  <si>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</si>
  <si>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</si>
  <si>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</si>
  <si>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</si>
  <si>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</si>
  <si>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</si>
  <si>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</si>
  <si>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</si>
  <si>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</si>
  <si>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</si>
  <si>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</si>
  <si>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</si>
  <si>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</si>
  <si>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</si>
  <si>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</si>
  <si>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</si>
  <si>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</si>
  <si>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</si>
  <si>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</si>
  <si>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</si>
  <si>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</si>
  <si>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</si>
  <si>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</si>
  <si>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</si>
  <si>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</si>
  <si>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</si>
  <si>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</si>
  <si>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</si>
  <si>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</si>
  <si>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</si>
  <si>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</si>
  <si>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</si>
  <si>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</si>
  <si>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</si>
  <si>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</si>
  <si>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</si>
  <si>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</si>
  <si>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</si>
  <si>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</si>
  <si>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</si>
  <si>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</si>
  <si>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</si>
  <si>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</si>
  <si>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</si>
  <si>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</si>
  <si>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</si>
  <si>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</si>
  <si>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</si>
  <si>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</si>
  <si>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</si>
  <si>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</si>
  <si>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</si>
  <si>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</si>
  <si>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</si>
  <si>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</si>
  <si>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</si>
  <si>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</si>
  <si>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</si>
  <si>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</si>
  <si>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</si>
  <si>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</si>
  <si>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</si>
  <si>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</si>
  <si>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</si>
  <si>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</si>
  <si>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</si>
  <si>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</si>
  <si>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</si>
  <si>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</si>
  <si>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</si>
  <si>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</si>
  <si>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</si>
  <si>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</si>
  <si>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</si>
  <si>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</si>
  <si>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</si>
  <si>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</si>
  <si>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</si>
  <si>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</si>
  <si>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</si>
  <si>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</si>
  <si>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</si>
  <si>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</si>
  <si>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</si>
  <si>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</si>
  <si>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</si>
  <si>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</si>
  <si>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</si>
  <si>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</si>
  <si>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</si>
  <si>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</si>
  <si>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</si>
  <si>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</si>
  <si>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</si>
  <si>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</si>
  <si>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</si>
  <si>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</si>
  <si>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</si>
  <si>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</si>
  <si>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</si>
  <si>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</si>
  <si>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</si>
  <si>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</si>
  <si>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</si>
  <si>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</si>
  <si>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</si>
  <si>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</si>
  <si>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</si>
  <si>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</si>
  <si>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</si>
  <si>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</si>
  <si>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</si>
  <si>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</si>
  <si>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</si>
  <si>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</si>
  <si>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</si>
  <si>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</si>
  <si>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</si>
  <si>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</si>
  <si>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</si>
  <si>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</si>
  <si>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</si>
  <si>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</si>
  <si>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</si>
  <si>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</si>
  <si>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</si>
  <si>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</si>
  <si>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</si>
  <si>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</si>
  <si>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</si>
  <si>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</si>
  <si>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</si>
  <si>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</si>
  <si>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</si>
  <si>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</si>
  <si>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</si>
  <si>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</si>
  <si>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</si>
  <si>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</si>
  <si>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</si>
  <si>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</si>
  <si>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</si>
  <si>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</si>
  <si>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</si>
  <si>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</si>
  <si>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</si>
  <si>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</si>
  <si>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</si>
  <si>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</si>
  <si>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</si>
  <si>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</si>
  <si>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</si>
  <si>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</si>
  <si>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</si>
  <si>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</si>
  <si>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</si>
  <si>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</si>
  <si>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</si>
  <si>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</si>
  <si>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</si>
  <si>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</si>
  <si>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</si>
  <si>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</si>
  <si>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</si>
  <si>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</si>
  <si>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</si>
  <si>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</si>
  <si>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</si>
  <si>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</si>
  <si>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</si>
  <si>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</si>
  <si>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</si>
  <si>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</si>
  <si>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</si>
  <si>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</si>
  <si>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</si>
  <si>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</si>
  <si>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</si>
  <si>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</si>
  <si>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</si>
  <si>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</si>
  <si>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</si>
  <si>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</si>
  <si>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</si>
  <si>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</si>
  <si>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</si>
  <si>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</si>
  <si>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</si>
  <si>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</si>
  <si>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</si>
  <si>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</si>
  <si>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</si>
  <si>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</si>
  <si>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</si>
  <si>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</si>
  <si>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</si>
  <si>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</si>
  <si>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</si>
  <si>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</si>
  <si>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</si>
  <si>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</si>
  <si>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</si>
  <si>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</si>
  <si>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</si>
  <si>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</si>
  <si>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</si>
  <si>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</si>
  <si>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</si>
  <si>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</si>
  <si>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</si>
  <si>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</si>
  <si>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</si>
  <si>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</si>
  <si>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</si>
  <si>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</si>
  <si>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</si>
  <si>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</si>
  <si>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</si>
  <si>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</si>
  <si>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</si>
  <si>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</si>
  <si>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</si>
  <si>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</si>
  <si>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</si>
  <si>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</si>
  <si>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</si>
  <si>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</si>
  <si>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</si>
  <si>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</si>
  <si>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</si>
  <si>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</si>
  <si>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</si>
  <si>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</si>
  <si>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</si>
  <si>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</si>
  <si>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</si>
  <si>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</si>
  <si>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</si>
  <si>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</si>
  <si>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</si>
  <si>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</si>
  <si>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</si>
  <si>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</si>
  <si>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</si>
  <si>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</si>
  <si>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</si>
  <si>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</si>
  <si>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</si>
  <si>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</si>
  <si>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</si>
  <si>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</si>
  <si>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</si>
  <si>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</si>
  <si>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</si>
  <si>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</si>
  <si>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</si>
  <si>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</si>
  <si>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</si>
  <si>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</si>
  <si>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</si>
  <si>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</si>
  <si>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</si>
  <si>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</si>
  <si>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</si>
  <si>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</si>
  <si>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</si>
  <si>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</si>
  <si>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</si>
  <si>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</si>
  <si>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</si>
  <si>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</si>
  <si>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</si>
  <si>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</si>
  <si>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</si>
  <si>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</si>
  <si>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</si>
  <si>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</si>
  <si>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</si>
  <si>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</si>
  <si>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</si>
  <si>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</si>
  <si>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</si>
  <si>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</si>
  <si>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</si>
  <si>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</si>
  <si>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</si>
  <si>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</si>
  <si>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</si>
  <si>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</si>
  <si>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</si>
  <si>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</si>
  <si>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</si>
  <si>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</si>
  <si>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</si>
  <si>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</si>
  <si>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</si>
  <si>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</si>
  <si>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</si>
  <si>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</si>
  <si>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</si>
  <si>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</si>
  <si>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</si>
  <si>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</si>
  <si>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</si>
  <si>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</si>
  <si>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</si>
  <si>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</si>
  <si>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</si>
  <si>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</si>
  <si>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</si>
  <si>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</si>
  <si>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</si>
  <si>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</si>
  <si>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</si>
  <si>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</si>
  <si>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</si>
  <si>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</si>
  <si>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</si>
  <si>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</si>
  <si>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</si>
  <si>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</si>
  <si>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</si>
  <si>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</si>
  <si>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</si>
  <si>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</si>
  <si>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</si>
  <si>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</si>
  <si>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</si>
  <si>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</si>
  <si>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</si>
  <si>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</si>
  <si>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</si>
  <si>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</si>
  <si>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</si>
  <si>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</si>
  <si>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</si>
  <si>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</si>
  <si>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</si>
  <si>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</si>
  <si>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</si>
  <si>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</si>
  <si>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</si>
  <si>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</si>
  <si>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</si>
  <si>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</si>
  <si>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</si>
  <si>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</si>
  <si>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</si>
  <si>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</si>
  <si>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</si>
  <si>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</si>
  <si>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</si>
  <si>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</si>
  <si>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</si>
  <si>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</si>
  <si>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</si>
  <si>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</si>
  <si>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</si>
  <si>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</si>
  <si>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</si>
  <si>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</si>
  <si>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</si>
  <si>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</si>
  <si>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</si>
  <si>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</si>
  <si>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</si>
  <si>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</si>
  <si>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</si>
  <si>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</si>
  <si>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</si>
  <si>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</si>
  <si>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</si>
  <si>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</si>
  <si>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</si>
  <si>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</si>
  <si>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</si>
  <si>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</si>
  <si>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</si>
  <si>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</si>
  <si>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</si>
  <si>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</si>
  <si>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</si>
  <si>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</si>
  <si>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</si>
  <si>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</si>
  <si>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</si>
  <si>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</si>
  <si>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</si>
  <si>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</si>
  <si>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</si>
  <si>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</si>
  <si>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</si>
  <si>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</si>
  <si>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</si>
  <si>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</si>
  <si>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</si>
  <si>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</si>
  <si>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</si>
  <si>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</si>
  <si>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</si>
  <si>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</si>
  <si>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</si>
  <si>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</si>
  <si>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</si>
  <si>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</si>
  <si>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</si>
  <si>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</si>
  <si>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</si>
  <si>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</si>
  <si>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</si>
  <si>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</si>
  <si>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</si>
  <si>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</si>
  <si>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</si>
  <si>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</si>
  <si>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</si>
  <si>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</si>
  <si>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</si>
  <si>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</si>
  <si>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</si>
  <si>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</si>
  <si>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</si>
  <si>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</si>
  <si>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</si>
  <si>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</si>
  <si>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</si>
  <si>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</si>
  <si>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</si>
  <si>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</si>
  <si>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</si>
  <si>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</si>
  <si>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</si>
  <si>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</si>
  <si>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</si>
  <si>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</si>
  <si>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</si>
  <si>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</si>
  <si>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</si>
  <si>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</si>
  <si>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</si>
  <si>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</si>
  <si>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</si>
  <si>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</si>
  <si>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</si>
  <si>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</si>
  <si>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</si>
  <si>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</si>
  <si>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</si>
  <si>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</si>
  <si>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</si>
  <si>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</si>
  <si>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</si>
  <si>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</si>
  <si>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</si>
  <si>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</si>
  <si>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</si>
  <si>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</si>
  <si>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</si>
  <si>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</si>
  <si>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</si>
  <si>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</si>
  <si>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</si>
  <si>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</si>
  <si>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</si>
  <si>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</si>
  <si>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</si>
  <si>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</si>
  <si>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</si>
  <si>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</si>
  <si>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</si>
  <si>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</si>
  <si>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</si>
  <si>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</si>
  <si>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</si>
  <si>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</si>
  <si>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</si>
  <si>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</si>
  <si>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</si>
  <si>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</si>
  <si>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</si>
  <si>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</si>
  <si>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</si>
  <si>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</si>
  <si>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</si>
  <si>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</si>
  <si>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</si>
  <si>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</si>
  <si>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</si>
  <si>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</si>
  <si>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</si>
  <si>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</si>
  <si>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</si>
  <si>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</si>
  <si>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</si>
  <si>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</si>
  <si>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</si>
  <si>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</si>
  <si>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</si>
  <si>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</si>
  <si>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</si>
  <si>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</si>
  <si>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</si>
  <si>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</si>
  <si>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</si>
  <si>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</si>
  <si>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</si>
  <si>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</si>
  <si>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</si>
  <si>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</si>
  <si>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</si>
  <si>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</si>
  <si>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</si>
  <si>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</si>
  <si>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</si>
  <si>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</si>
  <si>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</si>
  <si>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</si>
  <si>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</si>
  <si>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</si>
  <si>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</si>
  <si>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</si>
  <si>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</si>
  <si>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</si>
  <si>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</si>
  <si>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</si>
  <si>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</si>
  <si>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</si>
  <si>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</si>
  <si>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</si>
  <si>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</si>
  <si>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</si>
  <si>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</si>
  <si>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</si>
  <si>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</si>
  <si>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</si>
  <si>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</si>
  <si>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</si>
  <si>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</si>
  <si>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</si>
  <si>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</si>
  <si>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</si>
  <si>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</si>
  <si>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</si>
  <si>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</si>
  <si>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</si>
  <si>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</si>
  <si>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</si>
  <si>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</si>
  <si>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</si>
  <si>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</si>
  <si>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</si>
  <si>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</si>
  <si>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</si>
  <si>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</si>
  <si>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</si>
  <si>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</si>
  <si>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</si>
  <si>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</si>
  <si>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</si>
  <si>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</si>
  <si>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</si>
  <si>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</si>
  <si>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</si>
  <si>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</si>
  <si>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</si>
  <si>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</si>
  <si>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</si>
  <si>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</si>
  <si>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</si>
  <si>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</si>
  <si>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</si>
  <si>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</si>
  <si>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</si>
  <si>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</si>
  <si>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</si>
  <si>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</si>
  <si>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</si>
  <si>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</si>
  <si>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</si>
  <si>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</si>
  <si>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</si>
  <si>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</si>
  <si>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</si>
  <si>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</si>
  <si>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</si>
  <si>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</si>
  <si>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</si>
  <si>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</si>
  <si>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</si>
  <si>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</si>
  <si>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</si>
  <si>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</si>
  <si>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</si>
  <si>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</si>
  <si>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</si>
  <si>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</si>
  <si>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</si>
  <si>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</si>
  <si>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</si>
  <si>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</si>
  <si>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</si>
  <si>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</si>
  <si>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</si>
  <si>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</si>
  <si>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</si>
  <si>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</si>
  <si>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</si>
  <si>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</si>
  <si>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</si>
  <si>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</si>
  <si>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</si>
  <si>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</si>
  <si>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</si>
  <si>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</si>
  <si>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</si>
  <si>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</si>
  <si>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</si>
  <si>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</si>
  <si>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</si>
  <si>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</si>
  <si>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</si>
  <si>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</si>
  <si>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</si>
  <si>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</si>
  <si>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</si>
  <si>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</si>
  <si>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</si>
  <si>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</si>
  <si>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</si>
  <si>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</si>
  <si>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</si>
  <si>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</si>
  <si>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</si>
  <si>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</si>
  <si>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</si>
  <si>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</si>
  <si>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</si>
  <si>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</si>
  <si>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</si>
  <si>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</si>
  <si>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</si>
  <si>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</si>
  <si>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</si>
  <si>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</si>
  <si>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</si>
  <si>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</si>
  <si>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</si>
  <si>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</si>
  <si>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</si>
  <si>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</si>
  <si>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</si>
  <si>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</si>
  <si>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</si>
  <si>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</si>
  <si>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</si>
  <si>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</si>
  <si>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</si>
  <si>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</si>
  <si>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</si>
  <si>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</si>
  <si>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</si>
  <si>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</si>
  <si>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</si>
  <si>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</si>
  <si>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</si>
  <si>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</si>
  <si>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</si>
  <si>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</si>
  <si>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</si>
  <si>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</si>
  <si>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</si>
  <si>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</si>
  <si>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</si>
  <si>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</si>
  <si>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</si>
  <si>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</si>
  <si>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</si>
  <si>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</si>
  <si>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</si>
  <si>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</si>
  <si>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</si>
  <si>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</si>
  <si>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</si>
  <si>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</si>
  <si>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</si>
  <si>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</si>
  <si>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</si>
  <si>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</si>
  <si>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</si>
  <si>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</si>
  <si>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</si>
  <si>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</si>
  <si>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</si>
  <si>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</si>
  <si>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</si>
  <si>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</si>
  <si>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</si>
  <si>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</si>
  <si>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</si>
  <si>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</si>
  <si>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</si>
  <si>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</si>
  <si>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</si>
  <si>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</si>
  <si>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</si>
  <si>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</si>
  <si>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</si>
  <si>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</si>
  <si>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</si>
  <si>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</si>
  <si>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</si>
  <si>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</si>
  <si>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</si>
  <si>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</si>
  <si>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</si>
  <si>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</si>
  <si>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</si>
  <si>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</si>
  <si>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</si>
  <si>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</si>
  <si>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</si>
  <si>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</si>
  <si>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</si>
  <si>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</si>
  <si>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</si>
  <si>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</si>
  <si>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</si>
  <si>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</si>
  <si>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</si>
  <si>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</si>
  <si>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</si>
  <si>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</si>
  <si>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</si>
  <si>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</si>
  <si>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</si>
  <si>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</si>
  <si>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</si>
  <si>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</si>
  <si>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</si>
  <si>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</si>
  <si>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</si>
  <si>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</si>
  <si>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</si>
  <si>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</si>
  <si>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</si>
  <si>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</si>
  <si>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</si>
  <si>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</si>
  <si>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</si>
  <si>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</si>
  <si>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</si>
  <si>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</si>
  <si>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</si>
  <si>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</si>
  <si>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</si>
  <si>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</si>
  <si>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</si>
  <si>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</si>
  <si>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</si>
  <si>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</si>
  <si>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</si>
  <si>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</si>
  <si>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</si>
  <si>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</si>
  <si>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</si>
  <si>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</si>
  <si>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</si>
  <si>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</si>
  <si>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</si>
  <si>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</si>
  <si>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</si>
  <si>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</si>
  <si>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</si>
  <si>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</si>
  <si>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</si>
  <si>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</si>
  <si>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</si>
  <si>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</si>
  <si>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</si>
  <si>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</si>
  <si>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</si>
  <si>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</si>
  <si>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</si>
  <si>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</si>
  <si>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</si>
  <si>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</si>
  <si>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</si>
  <si>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</si>
  <si>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</si>
  <si>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</si>
  <si>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</si>
  <si>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</si>
  <si>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</si>
  <si>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</si>
  <si>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</si>
  <si>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</si>
  <si>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</si>
  <si>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</si>
  <si>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</si>
  <si>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</si>
  <si>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</si>
  <si>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</si>
  <si>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</si>
  <si>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</si>
  <si>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</si>
  <si>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</si>
  <si>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</si>
  <si>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</si>
  <si>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</si>
  <si>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</si>
  <si>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</si>
  <si>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</si>
  <si>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</si>
  <si>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</si>
  <si>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</si>
  <si>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</si>
  <si>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</si>
  <si>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</si>
  <si>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</si>
  <si>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</si>
  <si>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</si>
  <si>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</si>
  <si>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</si>
  <si>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</si>
  <si>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</si>
  <si>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</si>
  <si>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</si>
  <si>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</si>
  <si>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</si>
  <si>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</si>
  <si>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</si>
  <si>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</si>
  <si>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</si>
  <si>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</si>
  <si>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</si>
  <si>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</si>
  <si>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</si>
  <si>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</si>
  <si>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</si>
  <si>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</si>
  <si>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</si>
  <si>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</si>
  <si>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</si>
  <si>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</si>
  <si>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</si>
  <si>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</si>
  <si>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</si>
  <si>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</si>
  <si>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</si>
  <si>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</si>
  <si>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</si>
  <si>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</si>
  <si>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</si>
  <si>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</si>
  <si>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</si>
  <si>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</si>
  <si>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</si>
  <si>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</si>
  <si>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</si>
  <si>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</si>
  <si>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</si>
  <si>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</si>
  <si>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</si>
  <si>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</si>
  <si>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</si>
  <si>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</si>
  <si>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</si>
  <si>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</si>
  <si>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</si>
  <si>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</si>
  <si>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</si>
  <si>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</si>
  <si>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</si>
  <si>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</si>
  <si>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</si>
  <si>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</si>
  <si>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</si>
  <si>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</si>
  <si>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</si>
  <si>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</si>
  <si>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</si>
  <si>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</si>
  <si>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</si>
  <si>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</si>
  <si>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</si>
  <si>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</si>
  <si>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</si>
  <si>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</si>
  <si>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</si>
  <si>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</si>
  <si>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</si>
  <si>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</si>
  <si>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</si>
  <si>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</si>
  <si>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</si>
  <si>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</si>
  <si>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</si>
  <si>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</si>
  <si>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</si>
  <si>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</si>
  <si>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</si>
  <si>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</si>
  <si>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</si>
  <si>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</si>
  <si>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</si>
  <si>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</si>
  <si>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</si>
  <si>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</si>
  <si>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</si>
  <si>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</si>
  <si>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</si>
  <si>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</si>
  <si>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</si>
  <si>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</si>
  <si>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</si>
  <si>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</si>
  <si>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</si>
  <si>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</si>
  <si>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</si>
  <si>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</si>
  <si>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</si>
  <si>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</si>
  <si>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</si>
  <si>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</si>
  <si>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</si>
  <si>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</si>
  <si>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</si>
  <si>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</si>
  <si>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</si>
  <si>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</si>
  <si>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</si>
  <si>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</si>
  <si>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</si>
  <si>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</si>
  <si>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</si>
  <si>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</si>
  <si>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</si>
  <si>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</si>
  <si>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</si>
  <si>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</si>
  <si>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</si>
  <si>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</si>
  <si>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</si>
  <si>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</si>
  <si>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</si>
  <si>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</si>
  <si>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</si>
  <si>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</si>
  <si>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</si>
  <si>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</si>
  <si>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</si>
  <si>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</si>
  <si>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</si>
  <si>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</si>
  <si>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</si>
  <si>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</si>
  <si>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</si>
  <si>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</si>
  <si>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</si>
  <si>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</si>
  <si>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</si>
  <si>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</si>
  <si>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</si>
  <si>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</si>
  <si>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</si>
  <si>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</si>
  <si>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</si>
  <si>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</si>
  <si>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</si>
  <si>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</si>
  <si>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</si>
  <si>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</si>
  <si>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</si>
  <si>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</si>
  <si>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</si>
  <si>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</si>
  <si>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</si>
  <si>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</si>
  <si>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</si>
  <si>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</si>
  <si>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</si>
  <si>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</si>
  <si>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</si>
  <si>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</si>
  <si>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</si>
  <si>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</si>
  <si>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</si>
  <si>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</si>
  <si>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</si>
  <si>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</si>
  <si>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</si>
  <si>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</si>
  <si>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</si>
  <si>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</si>
  <si>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</si>
  <si>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</si>
  <si>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</si>
  <si>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</si>
  <si>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</si>
  <si>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</si>
  <si>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</si>
  <si>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</si>
  <si>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</si>
  <si>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</si>
  <si>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</si>
  <si>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</si>
  <si>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</si>
  <si>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</si>
  <si>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</si>
  <si>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</si>
  <si>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</si>
  <si>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</si>
  <si>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</si>
  <si>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</si>
  <si>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</si>
  <si>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</si>
  <si>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</si>
  <si>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</si>
  <si>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</si>
  <si>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</si>
  <si>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</si>
  <si>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</si>
  <si>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</si>
  <si>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</si>
  <si>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</si>
  <si>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</si>
  <si>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</si>
  <si>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</si>
  <si>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</si>
  <si>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</si>
  <si>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</si>
  <si>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</si>
  <si>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</si>
  <si>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</si>
  <si>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</si>
  <si>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</si>
  <si>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</si>
  <si>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</si>
  <si>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</si>
  <si>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</si>
  <si>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</si>
  <si>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</si>
  <si>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</si>
  <si>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</si>
  <si>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</si>
  <si>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</si>
  <si>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</si>
  <si>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</si>
  <si>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</si>
  <si>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</si>
  <si>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</si>
  <si>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</si>
  <si>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</si>
  <si>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</si>
  <si>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</si>
  <si>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</si>
  <si>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</si>
  <si>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</si>
  <si>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</si>
  <si>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</si>
  <si>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</si>
  <si>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</si>
  <si>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</si>
  <si>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</si>
  <si>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</si>
  <si>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</si>
  <si>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</si>
  <si>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</si>
  <si>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</si>
  <si>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</si>
  <si>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</si>
  <si>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</si>
  <si>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</si>
  <si>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</si>
  <si>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</si>
  <si>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</si>
  <si>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</si>
  <si>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</si>
  <si>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</si>
  <si>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</si>
  <si>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</si>
  <si>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</si>
  <si>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</si>
  <si>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</si>
  <si>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</si>
  <si>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</si>
  <si>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</si>
  <si>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</si>
  <si>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</si>
  <si>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</si>
  <si>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</si>
  <si>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</si>
  <si>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</si>
  <si>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</si>
  <si>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</si>
  <si>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</si>
  <si>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</si>
  <si>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</si>
  <si>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</si>
  <si>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</si>
  <si>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</si>
  <si>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</si>
  <si>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</si>
  <si>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</si>
  <si>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</si>
  <si>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</si>
  <si>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</si>
  <si>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</si>
  <si>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</si>
  <si>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</si>
  <si>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</si>
  <si>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</si>
  <si>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</si>
  <si>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</si>
  <si>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</si>
  <si>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</si>
  <si>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</si>
  <si>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</si>
  <si>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</si>
  <si>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</si>
  <si>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</si>
  <si>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</si>
  <si>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</si>
  <si>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</si>
  <si>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</si>
  <si>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</si>
  <si>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</si>
  <si>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</si>
  <si>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</si>
  <si>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</si>
  <si>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</si>
  <si>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</si>
  <si>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</si>
  <si>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</si>
  <si>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</si>
  <si>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</si>
  <si>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</si>
  <si>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</si>
  <si>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</si>
  <si>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</si>
  <si>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</si>
  <si>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</si>
  <si>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</si>
  <si>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</si>
  <si>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</si>
  <si>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</si>
  <si>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</si>
  <si>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</si>
  <si>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</si>
  <si>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</si>
  <si>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</si>
  <si>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</si>
  <si>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</si>
  <si>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</si>
  <si>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</si>
  <si>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</si>
  <si>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</si>
  <si>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</si>
  <si>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</si>
  <si>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</si>
  <si>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</si>
  <si>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</si>
  <si>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</si>
  <si>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</si>
  <si>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</si>
  <si>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</si>
  <si>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</si>
  <si>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</si>
  <si>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</si>
  <si>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</si>
  <si>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</si>
  <si>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</si>
  <si>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</si>
  <si>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</si>
  <si>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</si>
  <si>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</si>
  <si>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</si>
  <si>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</si>
  <si>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</si>
  <si>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</si>
  <si>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</si>
  <si>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</si>
  <si>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</si>
  <si>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</si>
  <si>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</si>
  <si>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</si>
  <si>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</si>
  <si>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</si>
  <si>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</si>
  <si>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</si>
  <si>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</si>
  <si>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</si>
  <si>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</si>
  <si>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</si>
  <si>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</si>
  <si>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</si>
  <si>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</si>
  <si>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</si>
  <si>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</si>
  <si>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</si>
  <si>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</si>
  <si>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</si>
  <si>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</si>
  <si>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</si>
  <si>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</si>
  <si>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</si>
  <si>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</si>
  <si>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</si>
  <si>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</si>
  <si>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</si>
  <si>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</si>
  <si>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</si>
  <si>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</si>
  <si>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</si>
  <si>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</si>
  <si>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</si>
  <si>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</si>
  <si>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</si>
  <si>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</si>
  <si>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</si>
  <si>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</si>
  <si>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</si>
  <si>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</si>
  <si>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</si>
  <si>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</si>
  <si>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</si>
  <si>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</si>
  <si>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</si>
  <si>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</si>
  <si>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</si>
  <si>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</si>
  <si>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</si>
  <si>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</si>
  <si>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</si>
  <si>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</si>
  <si>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</si>
  <si>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</si>
  <si>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</si>
  <si>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</si>
  <si>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</si>
  <si>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</si>
  <si>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</si>
  <si>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</si>
  <si>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</si>
  <si>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</si>
  <si>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</si>
  <si>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</si>
  <si>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</si>
  <si>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</si>
  <si>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</si>
  <si>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</si>
  <si>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</si>
  <si>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</si>
  <si>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</si>
  <si>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</si>
  <si>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</si>
  <si>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</si>
  <si>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</si>
  <si>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</si>
  <si>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</si>
  <si>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</si>
  <si>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</si>
  <si>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</si>
  <si>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</si>
  <si>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</si>
  <si>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</si>
  <si>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</si>
  <si>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</si>
  <si>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</si>
  <si>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</si>
  <si>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</si>
  <si>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</si>
  <si>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</si>
  <si>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</si>
  <si>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</si>
  <si>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</si>
  <si>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</si>
  <si>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</si>
  <si>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</si>
  <si>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</si>
  <si>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</si>
  <si>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</si>
  <si>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</si>
  <si>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</si>
  <si>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</si>
  <si>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</si>
  <si>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</si>
  <si>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</si>
  <si>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</si>
  <si>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</si>
  <si>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</si>
  <si>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</si>
  <si>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</si>
  <si>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</si>
  <si>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</si>
  <si>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</si>
  <si>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</si>
  <si>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</si>
  <si>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</si>
  <si>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</si>
  <si>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</si>
  <si>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</si>
  <si>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</si>
  <si>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</si>
  <si>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</si>
  <si>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</si>
  <si>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</si>
  <si>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</si>
  <si>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</si>
  <si>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</si>
  <si>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</si>
  <si>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</si>
  <si>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</si>
  <si>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</si>
  <si>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</si>
  <si>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</si>
  <si>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</si>
  <si>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</si>
  <si>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</si>
  <si>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</si>
  <si>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</si>
  <si>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</si>
  <si>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</si>
  <si>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</si>
  <si>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</si>
  <si>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</si>
  <si>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</si>
  <si>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</si>
  <si>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</si>
  <si>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</si>
  <si>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</si>
  <si>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</si>
  <si>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</si>
  <si>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</si>
  <si>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</si>
  <si>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</si>
  <si>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</si>
  <si>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</si>
  <si>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</si>
  <si>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</si>
  <si>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</si>
  <si>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</si>
  <si>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</si>
  <si>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</si>
  <si>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</si>
  <si>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</si>
  <si>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</si>
  <si>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</si>
  <si>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</si>
  <si>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</si>
  <si>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</si>
  <si>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</si>
  <si>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</si>
  <si>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</si>
  <si>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</si>
  <si>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</si>
  <si>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</si>
  <si>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</si>
  <si>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</si>
  <si>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</si>
  <si>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</si>
  <si>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</si>
  <si>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</si>
  <si>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</si>
  <si>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</si>
  <si>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</si>
  <si>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</si>
  <si>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</si>
  <si>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</si>
  <si>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</si>
  <si>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</si>
  <si>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</si>
  <si>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</si>
  <si>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</si>
  <si>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</si>
  <si>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</si>
  <si>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</si>
  <si>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</si>
  <si>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</si>
  <si>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</si>
  <si>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</si>
  <si>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</si>
  <si>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</si>
  <si>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</si>
  <si>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</si>
  <si>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</si>
  <si>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</si>
  <si>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</si>
  <si>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</si>
  <si>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</si>
  <si>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</si>
  <si>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</si>
  <si>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</si>
  <si>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</si>
  <si>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</si>
  <si>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</si>
  <si>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</si>
  <si>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</si>
  <si>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</si>
  <si>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</si>
  <si>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</si>
  <si>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</si>
  <si>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</si>
  <si>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</si>
  <si>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</si>
  <si>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</si>
  <si>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</si>
  <si>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</si>
  <si>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</si>
  <si>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</si>
  <si>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</si>
  <si>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</si>
  <si>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</si>
  <si>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</si>
  <si>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</si>
  <si>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</si>
  <si>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</si>
  <si>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</si>
  <si>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</si>
  <si>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</si>
  <si>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</si>
  <si>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</si>
  <si>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</si>
  <si>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</si>
  <si>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</si>
  <si>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</si>
  <si>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</si>
  <si>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</si>
  <si>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</si>
  <si>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</si>
  <si>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</si>
  <si>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</si>
  <si>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</si>
  <si>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</si>
  <si>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</si>
  <si>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</si>
  <si>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</si>
  <si>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</si>
  <si>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</si>
  <si>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</si>
  <si>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</si>
  <si>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</si>
  <si>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</si>
  <si>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</si>
  <si>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</si>
  <si>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</si>
  <si>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</si>
  <si>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</si>
  <si>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</si>
  <si>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</si>
  <si>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</si>
  <si>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</si>
  <si>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</si>
  <si>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</si>
  <si>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</si>
  <si>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</si>
  <si>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</si>
  <si>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</si>
  <si>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</si>
  <si>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</si>
  <si>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</si>
  <si>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</si>
  <si>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</si>
  <si>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</si>
  <si>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</si>
  <si>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</si>
  <si>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</si>
  <si>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</si>
  <si>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</si>
  <si>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</si>
  <si>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</si>
  <si>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</si>
  <si>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</si>
  <si>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</si>
  <si>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</si>
  <si>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</si>
  <si>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</si>
  <si>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</si>
  <si>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</si>
  <si>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</si>
  <si>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</si>
  <si>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</si>
  <si>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</si>
  <si>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</si>
  <si>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</si>
  <si>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</si>
  <si>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</si>
  <si>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</si>
  <si>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</si>
  <si>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</si>
  <si>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</si>
  <si>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</si>
  <si>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</si>
  <si>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</si>
  <si>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</si>
  <si>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</si>
  <si>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</si>
  <si>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</si>
  <si>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</si>
  <si>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</si>
  <si>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</si>
  <si>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</si>
  <si>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</si>
  <si>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</si>
  <si>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</si>
  <si>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</si>
  <si>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</si>
  <si>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</si>
  <si>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</si>
  <si>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</si>
  <si>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</si>
  <si>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</si>
  <si>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</si>
  <si>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</si>
  <si>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</si>
  <si>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</si>
  <si>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</si>
  <si>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</si>
  <si>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</si>
  <si>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</si>
  <si>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</si>
  <si>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</si>
  <si>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</si>
  <si>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</si>
  <si>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</si>
  <si>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</si>
  <si>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</si>
  <si>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</si>
  <si>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</si>
  <si>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</si>
  <si>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</si>
  <si>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</si>
  <si>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</si>
  <si>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</si>
  <si>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</si>
  <si>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</si>
  <si>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</si>
  <si>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</si>
  <si>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</si>
  <si>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</si>
  <si>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</si>
  <si>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</si>
  <si>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</si>
  <si>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</si>
  <si>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</si>
  <si>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</si>
  <si>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</si>
  <si>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</si>
  <si>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</si>
  <si>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</si>
  <si>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</si>
  <si>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</si>
  <si>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</si>
  <si>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</si>
  <si>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</si>
  <si>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</si>
  <si>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</si>
  <si>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</si>
  <si>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</si>
  <si>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</si>
  <si>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</si>
  <si>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</si>
  <si>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</si>
  <si>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</si>
  <si>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</si>
  <si>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</si>
  <si>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</si>
  <si>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</si>
  <si>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</si>
  <si>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</si>
  <si>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</si>
  <si>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</si>
  <si>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</si>
  <si>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</si>
  <si>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</si>
  <si>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</si>
  <si>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</si>
  <si>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</si>
  <si>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</si>
  <si>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</si>
  <si>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</si>
  <si>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</si>
  <si>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</si>
  <si>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</si>
  <si>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</si>
  <si>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</si>
  <si>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</si>
  <si>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</si>
  <si>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</si>
  <si>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</si>
  <si>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</si>
  <si>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</si>
  <si>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</si>
  <si>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</si>
  <si>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</si>
  <si>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</si>
  <si>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</si>
  <si>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</si>
  <si>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</si>
  <si>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</si>
  <si>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</si>
  <si>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</si>
  <si>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</si>
  <si>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</si>
  <si>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</si>
  <si>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</si>
  <si>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</si>
  <si>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</si>
  <si>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</si>
  <si>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</si>
  <si>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</si>
  <si>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</si>
  <si>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</si>
  <si>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</si>
  <si>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</si>
  <si>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</si>
  <si>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</si>
  <si>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</si>
  <si>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</si>
  <si>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</si>
  <si>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</si>
  <si>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</si>
  <si>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</si>
  <si>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</si>
  <si>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</si>
  <si>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</si>
  <si>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</si>
  <si>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</si>
  <si>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</si>
  <si>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</si>
  <si>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</si>
  <si>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</si>
  <si>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</si>
  <si>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</si>
  <si>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</si>
  <si>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</si>
  <si>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</si>
  <si>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</si>
  <si>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</si>
  <si>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</si>
  <si>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</si>
  <si>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</si>
  <si>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</si>
  <si>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</si>
  <si>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</si>
  <si>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</si>
  <si>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</si>
  <si>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</si>
  <si>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</si>
  <si>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</si>
  <si>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</si>
  <si>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</si>
  <si>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</si>
  <si>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</si>
  <si>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</si>
  <si>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</si>
  <si>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</si>
  <si>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</si>
  <si>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</si>
  <si>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</si>
  <si>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</si>
  <si>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</si>
  <si>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</si>
  <si>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</si>
  <si>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</si>
  <si>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</si>
  <si>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</si>
  <si>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</si>
  <si>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</si>
  <si>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</si>
  <si>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</si>
  <si>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</si>
  <si>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</si>
  <si>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</si>
  <si>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</si>
  <si>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</si>
  <si>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</si>
  <si>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</si>
  <si>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</si>
  <si>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</si>
  <si>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</si>
  <si>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</si>
  <si>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</si>
  <si>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</si>
  <si>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</si>
  <si>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</si>
  <si>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</si>
  <si>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</si>
  <si>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</si>
  <si>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</si>
  <si>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</si>
  <si>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</si>
  <si>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</si>
  <si>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</si>
  <si>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</si>
  <si>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</si>
  <si>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</si>
  <si>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</si>
  <si>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</si>
  <si>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</si>
  <si>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</si>
  <si>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</si>
  <si>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</si>
  <si>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</si>
  <si>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</si>
  <si>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</si>
  <si>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</si>
  <si>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</si>
  <si>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</si>
  <si>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</si>
  <si>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</si>
  <si>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</si>
  <si>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</si>
  <si>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</si>
  <si>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</si>
  <si>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</si>
  <si>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</si>
  <si>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</si>
  <si>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</si>
  <si>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</si>
  <si>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</si>
  <si>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</si>
  <si>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</si>
  <si>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</si>
  <si>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</si>
  <si>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</si>
  <si>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</si>
  <si>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</si>
  <si>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</si>
  <si>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</si>
  <si>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</si>
  <si>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</si>
  <si>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</si>
  <si>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</si>
  <si>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</si>
  <si>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</si>
  <si>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</si>
  <si>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</si>
  <si>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</si>
  <si>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</si>
  <si>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</si>
  <si>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</si>
  <si>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</si>
  <si>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</si>
  <si>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</si>
  <si>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</si>
  <si>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</si>
  <si>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</si>
  <si>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</si>
  <si>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</si>
  <si>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</si>
  <si>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</si>
  <si>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</si>
  <si>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</si>
  <si>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</si>
  <si>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</si>
  <si>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</si>
  <si>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</si>
  <si>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</si>
  <si>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</si>
  <si>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</si>
  <si>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</si>
  <si>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</si>
  <si>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</si>
  <si>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</si>
  <si>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</si>
  <si>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</si>
  <si>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</si>
  <si>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</si>
  <si>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</si>
  <si>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</si>
  <si>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</si>
  <si>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</si>
  <si>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</si>
  <si>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</si>
  <si>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</si>
  <si>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</si>
  <si>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</si>
  <si>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</si>
  <si>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</si>
  <si>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</si>
  <si>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</si>
  <si>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</si>
  <si>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</si>
  <si>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</si>
  <si>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</si>
  <si>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</si>
  <si>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</si>
  <si>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</si>
  <si>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</si>
  <si>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</si>
  <si>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</si>
  <si>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</si>
  <si>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</si>
  <si>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</si>
  <si>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</si>
  <si>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</si>
  <si>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</si>
  <si>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</si>
  <si>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</si>
  <si>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</si>
  <si>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</si>
  <si>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</si>
  <si>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</si>
  <si>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</si>
  <si>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</si>
  <si>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</si>
  <si>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</si>
  <si>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</si>
  <si>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</si>
  <si>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</si>
  <si>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</si>
  <si>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</si>
  <si>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</si>
  <si>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</si>
  <si>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</si>
  <si>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</si>
  <si>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</si>
  <si>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</si>
  <si>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</si>
  <si>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</si>
  <si>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</si>
  <si>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</si>
  <si>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</si>
  <si>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</si>
  <si>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</si>
  <si>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</si>
  <si>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</si>
  <si>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</si>
  <si>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</si>
  <si>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</si>
  <si>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</si>
  <si>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</si>
  <si>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</si>
  <si>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</si>
  <si>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</si>
  <si>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</si>
  <si>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</si>
  <si>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</si>
  <si>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</si>
  <si>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</si>
  <si>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</si>
  <si>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</si>
  <si>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</si>
  <si>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</si>
  <si>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</si>
  <si>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</si>
  <si>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</si>
  <si>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</si>
  <si>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</si>
  <si>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</si>
  <si>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</si>
  <si>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</si>
  <si>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</si>
  <si>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</si>
  <si>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</si>
  <si>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</si>
  <si>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</si>
  <si>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</si>
  <si>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</si>
  <si>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</si>
  <si>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</si>
  <si>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</si>
  <si>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</si>
  <si>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</si>
  <si>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</si>
  <si>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</si>
  <si>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</si>
  <si>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</si>
  <si>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</si>
  <si>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</si>
  <si>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</si>
  <si>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</si>
  <si>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</si>
  <si>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</si>
  <si>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</si>
  <si>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</si>
  <si>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</si>
  <si>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</si>
  <si>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</si>
  <si>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</si>
  <si>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</si>
  <si>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</si>
  <si>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</si>
  <si>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</si>
  <si>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</si>
  <si>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</si>
  <si>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</si>
  <si>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</si>
  <si>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</si>
  <si>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</si>
  <si>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</si>
  <si>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</si>
  <si>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</si>
  <si>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</si>
  <si>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</si>
  <si>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</si>
  <si>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</si>
  <si>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</si>
  <si>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</si>
  <si>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</si>
  <si>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</si>
  <si>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</si>
  <si>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</si>
  <si>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</si>
  <si>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</si>
  <si>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</si>
  <si>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</si>
  <si>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</si>
  <si>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</si>
  <si>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</si>
  <si>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</si>
  <si>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</si>
  <si>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</si>
  <si>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</si>
  <si>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</si>
  <si>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</si>
  <si>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</si>
  <si>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</si>
  <si>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</si>
  <si>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</si>
  <si>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</si>
  <si>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</si>
  <si>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</si>
  <si>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</si>
  <si>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</si>
  <si>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</si>
  <si>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</si>
  <si>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</si>
  <si>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</si>
  <si>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</si>
  <si>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</si>
  <si>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</si>
  <si>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</si>
  <si>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</si>
  <si>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</si>
  <si>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</si>
  <si>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</si>
  <si>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</si>
  <si>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</si>
  <si>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</si>
  <si>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</si>
  <si>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</si>
  <si>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</si>
  <si>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</si>
  <si>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</si>
  <si>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</si>
  <si>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</si>
  <si>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</si>
  <si>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</si>
  <si>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</si>
  <si>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</si>
  <si>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</si>
  <si>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</si>
  <si>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</si>
  <si>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</si>
  <si>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</si>
  <si>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</si>
  <si>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</si>
  <si>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</si>
  <si>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</si>
  <si>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</si>
  <si>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</si>
  <si>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</si>
  <si>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</si>
  <si>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</si>
  <si>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</si>
  <si>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</si>
  <si>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</si>
  <si>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</si>
  <si>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</si>
  <si>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</si>
  <si>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</si>
  <si>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</si>
  <si>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</si>
  <si>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</si>
  <si>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</si>
  <si>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</si>
  <si>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</si>
  <si>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</si>
  <si>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</si>
  <si>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</si>
  <si>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</si>
  <si>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</si>
  <si>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</si>
  <si>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</si>
  <si>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</si>
  <si>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</si>
  <si>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</si>
  <si>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</si>
  <si>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</si>
  <si>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</si>
  <si>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</si>
  <si>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</si>
  <si>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</si>
  <si>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</si>
  <si>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</si>
  <si>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</si>
  <si>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</si>
  <si>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</si>
  <si>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</si>
  <si>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</si>
  <si>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</si>
  <si>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</si>
  <si>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</si>
  <si>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</si>
  <si>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</si>
  <si>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</si>
  <si>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</si>
  <si>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</si>
  <si>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</si>
  <si>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</si>
  <si>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</si>
  <si>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</si>
  <si>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</si>
  <si>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</si>
  <si>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</si>
  <si>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</si>
  <si>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</si>
  <si>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</si>
  <si>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</si>
  <si>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</si>
  <si>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</si>
  <si>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</si>
  <si>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</si>
  <si>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</si>
  <si>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</si>
  <si>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</si>
  <si>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</si>
  <si>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</si>
  <si>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</si>
  <si>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</si>
  <si>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</si>
  <si>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</si>
  <si>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</si>
  <si>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</si>
  <si>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</si>
  <si>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</si>
  <si>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</si>
  <si>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</si>
  <si>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</si>
  <si>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</si>
  <si>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</si>
  <si>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</si>
  <si>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</si>
  <si>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</si>
  <si>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</si>
  <si>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</si>
  <si>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</si>
  <si>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</si>
  <si>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</si>
  <si>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</si>
  <si>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</si>
  <si>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</si>
  <si>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</si>
  <si>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</si>
  <si>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</si>
  <si>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</si>
  <si>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</si>
  <si>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</si>
  <si>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</si>
  <si>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</si>
  <si>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</si>
  <si>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</si>
  <si>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</si>
  <si>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</si>
  <si>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</si>
  <si>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</si>
  <si>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</si>
  <si>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</si>
  <si>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</si>
  <si>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</si>
  <si>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</si>
  <si>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</si>
  <si>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</si>
  <si>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</si>
  <si>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</si>
  <si>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</si>
  <si>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</si>
  <si>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</si>
  <si>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</si>
  <si>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</si>
  <si>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</si>
  <si>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</si>
  <si>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</si>
  <si>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</si>
  <si>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</si>
  <si>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</si>
  <si>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</si>
  <si>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</si>
  <si>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</si>
  <si>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</si>
  <si>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</si>
  <si>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</si>
  <si>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</si>
  <si>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</si>
  <si>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</si>
  <si>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</si>
  <si>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</si>
  <si>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</si>
  <si>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</si>
  <si>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</si>
  <si>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</si>
  <si>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</si>
  <si>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</si>
  <si>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</si>
  <si>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</si>
  <si>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</si>
  <si>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</si>
  <si>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</si>
  <si>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</si>
  <si>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</si>
  <si>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</si>
  <si>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</si>
  <si>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</si>
  <si>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</si>
  <si>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</si>
  <si>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</si>
  <si>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</si>
  <si>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</si>
  <si>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</si>
  <si>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</si>
  <si>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</si>
  <si>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</si>
  <si>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</si>
  <si>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</si>
  <si>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</si>
  <si>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</si>
  <si>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</si>
  <si>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</si>
  <si>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</si>
  <si>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</si>
  <si>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</si>
  <si>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</si>
  <si>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</si>
  <si>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</si>
  <si>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</si>
  <si>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</si>
  <si>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</si>
  <si>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</si>
  <si>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</si>
  <si>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</si>
  <si>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</si>
  <si>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</si>
  <si>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</si>
  <si>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</si>
  <si>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</si>
  <si>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</si>
  <si>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</si>
  <si>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</si>
  <si>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</si>
  <si>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</si>
  <si>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</si>
  <si>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</si>
  <si>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</si>
  <si>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</si>
  <si>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</si>
  <si>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</si>
  <si>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</si>
  <si>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</si>
  <si>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</si>
  <si>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</si>
  <si>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</si>
  <si>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</si>
  <si>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</si>
  <si>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</si>
  <si>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</si>
  <si>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</si>
  <si>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</si>
  <si>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</si>
  <si>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</si>
  <si>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</si>
  <si>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</si>
  <si>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</si>
  <si>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</si>
  <si>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</si>
  <si>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</si>
  <si>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</si>
  <si>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</si>
  <si>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</si>
  <si>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</si>
  <si>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</si>
  <si>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</si>
  <si>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</si>
  <si>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</si>
  <si>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</si>
  <si>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</si>
  <si>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</si>
  <si>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</si>
  <si>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</si>
  <si>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</si>
  <si>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</si>
  <si>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</si>
  <si>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</si>
  <si>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</si>
  <si>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</si>
  <si>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</si>
  <si>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</si>
  <si>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</si>
  <si>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</si>
  <si>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</si>
  <si>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</si>
  <si>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</si>
  <si>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</si>
  <si>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</si>
  <si>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</si>
  <si>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</si>
  <si>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</si>
  <si>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</si>
  <si>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</si>
  <si>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</si>
  <si>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</si>
  <si>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</si>
  <si>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</si>
  <si>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</si>
  <si>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</si>
  <si>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</si>
  <si>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</si>
  <si>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</si>
  <si>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</si>
  <si>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</si>
  <si>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</si>
  <si>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</si>
  <si>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</si>
  <si>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</si>
  <si>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</si>
  <si>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</si>
  <si>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</si>
  <si>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</si>
  <si>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</si>
  <si>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</si>
  <si>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</si>
  <si>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</si>
  <si>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</si>
  <si>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</si>
  <si>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</si>
  <si>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</si>
  <si>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</si>
  <si>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</si>
  <si>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</si>
  <si>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</si>
  <si>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</si>
  <si>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</si>
  <si>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</si>
  <si>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</si>
  <si>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</si>
  <si>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</si>
  <si>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</si>
  <si>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</si>
  <si>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</si>
  <si>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</si>
  <si>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</si>
  <si>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</si>
  <si>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</si>
  <si>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</si>
  <si>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</si>
  <si>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</si>
  <si>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</si>
  <si>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</si>
  <si>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</si>
  <si>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</si>
  <si>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</si>
  <si>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</si>
  <si>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</si>
  <si>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</si>
  <si>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</si>
  <si>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</si>
  <si>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</si>
  <si>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</si>
  <si>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</si>
  <si>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</si>
  <si>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</si>
  <si>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</si>
  <si>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</si>
  <si>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</si>
  <si>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</si>
  <si>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</si>
  <si>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</si>
  <si>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</si>
  <si>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</si>
  <si>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</si>
  <si>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</si>
  <si>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</si>
  <si>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</si>
  <si>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</si>
  <si>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</si>
  <si>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</si>
  <si>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</si>
  <si>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</si>
  <si>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</si>
  <si>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</si>
  <si>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</si>
  <si>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</si>
  <si>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</si>
  <si>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</si>
  <si>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</si>
  <si>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</si>
  <si>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</si>
  <si>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</si>
  <si>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</si>
  <si>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</si>
  <si>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</si>
  <si>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</si>
  <si>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</si>
  <si>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</si>
  <si>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</si>
  <si>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</si>
  <si>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</si>
  <si>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</si>
  <si>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</si>
  <si>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</si>
  <si>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</si>
  <si>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</si>
  <si>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</si>
  <si>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</si>
  <si>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</si>
  <si>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</si>
  <si>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</si>
  <si>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</si>
  <si>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</si>
  <si>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</si>
  <si>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</si>
  <si>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</si>
  <si>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</si>
  <si>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</si>
  <si>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</si>
  <si>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</si>
  <si>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</si>
  <si>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</si>
  <si>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</si>
  <si>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</si>
  <si>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</si>
  <si>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</si>
  <si>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</si>
  <si>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</si>
  <si>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</si>
  <si>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</si>
  <si>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</si>
  <si>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</si>
  <si>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</si>
  <si>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</si>
  <si>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</si>
  <si>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</si>
  <si>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</si>
  <si>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</si>
  <si>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</si>
  <si>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</si>
  <si>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</si>
  <si>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</si>
  <si>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</si>
  <si>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</si>
  <si>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</si>
  <si>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</si>
  <si>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</si>
  <si>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</si>
  <si>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</si>
  <si>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</si>
  <si>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</si>
  <si>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</si>
  <si>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</si>
  <si>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</si>
  <si>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</si>
  <si>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</si>
  <si>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</si>
  <si>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</si>
  <si>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</si>
  <si>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</si>
  <si>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</si>
  <si>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</si>
  <si>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</si>
  <si>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</si>
  <si>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</si>
  <si>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</si>
  <si>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</si>
  <si>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</si>
  <si>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</si>
  <si>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</si>
  <si>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</si>
  <si>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</si>
  <si>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</si>
  <si>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</si>
  <si>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</si>
  <si>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</si>
  <si>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</si>
  <si>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</si>
  <si>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</si>
  <si>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</si>
  <si>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</si>
  <si>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</si>
  <si>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</si>
  <si>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</si>
  <si>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</si>
  <si>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</si>
  <si>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</si>
  <si>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</si>
  <si>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</si>
  <si>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</si>
  <si>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</si>
  <si>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</si>
  <si>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</si>
  <si>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</si>
  <si>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</si>
  <si>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</si>
  <si>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</si>
  <si>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</si>
  <si>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</si>
  <si>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</si>
  <si>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</si>
  <si>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</si>
  <si>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</si>
  <si>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</si>
  <si>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</si>
  <si>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</si>
  <si>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</si>
  <si>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</si>
  <si>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</si>
  <si>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</si>
  <si>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</si>
  <si>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</si>
  <si>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</si>
  <si>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</si>
  <si>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</si>
  <si>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</si>
  <si>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</si>
  <si>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</si>
  <si>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</si>
  <si>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</si>
  <si>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</si>
  <si>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</si>
  <si>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</si>
  <si>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</si>
  <si>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</si>
  <si>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</si>
  <si>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</si>
  <si>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</si>
  <si>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</si>
  <si>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</si>
  <si>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</si>
  <si>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</si>
  <si>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</si>
  <si>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</si>
  <si>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</si>
  <si>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</si>
  <si>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</si>
  <si>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</si>
  <si>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</si>
  <si>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</si>
  <si>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</si>
  <si>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</si>
  <si>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</si>
  <si>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</si>
  <si>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</si>
  <si>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</si>
  <si>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</si>
  <si>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</si>
  <si>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</si>
  <si>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</si>
  <si>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</si>
  <si>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</si>
  <si>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</si>
  <si>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</si>
  <si>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</si>
  <si>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</si>
  <si>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</si>
  <si>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</si>
  <si>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</si>
  <si>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</si>
  <si>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</si>
  <si>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</si>
  <si>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</si>
  <si>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</si>
  <si>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</si>
  <si>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</si>
  <si>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</si>
  <si>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</si>
  <si>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</si>
  <si>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</si>
  <si>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</si>
  <si>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</si>
  <si>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</si>
  <si>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</si>
  <si>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</si>
  <si>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</si>
  <si>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</si>
  <si>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</si>
  <si>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</si>
  <si>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</si>
  <si>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</si>
  <si>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</si>
  <si>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</si>
  <si>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</si>
  <si>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</si>
  <si>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</si>
  <si>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</si>
  <si>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</si>
  <si>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</si>
  <si>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</si>
  <si>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</si>
  <si>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</si>
  <si>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</si>
  <si>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</si>
  <si>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</si>
  <si>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</si>
  <si>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</si>
  <si>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</si>
  <si>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</si>
  <si>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</si>
  <si>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</si>
  <si>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</si>
  <si>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</si>
  <si>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</si>
  <si>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</si>
  <si>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</si>
  <si>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</si>
  <si>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</si>
  <si>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</si>
  <si>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</si>
  <si>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</si>
  <si>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</si>
  <si>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</si>
  <si>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</si>
  <si>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</si>
  <si>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</si>
  <si>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</si>
  <si>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</si>
  <si>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</si>
  <si>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</si>
  <si>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</si>
  <si>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</si>
  <si>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</si>
  <si>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</si>
  <si>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</si>
  <si>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</si>
  <si>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</si>
  <si>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</si>
  <si>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</si>
  <si>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</si>
  <si>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</si>
  <si>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</si>
  <si>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</si>
  <si>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</si>
  <si>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</si>
  <si>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</si>
  <si>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</si>
  <si>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</si>
  <si>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</si>
  <si>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</si>
  <si>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</si>
  <si>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</si>
  <si>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</si>
  <si>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</si>
  <si>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</si>
  <si>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</si>
  <si>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</si>
  <si>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</si>
  <si>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</si>
  <si>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</si>
  <si>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</si>
  <si>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</si>
  <si>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</si>
  <si>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</si>
  <si>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</si>
  <si>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</si>
  <si>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</si>
  <si>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</si>
  <si>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</si>
  <si>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</si>
  <si>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</si>
  <si>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</si>
  <si>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</si>
  <si>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</si>
  <si>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</si>
  <si>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</si>
  <si>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</si>
  <si>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</si>
  <si>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</si>
  <si>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</si>
  <si>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</si>
  <si>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</si>
  <si>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</si>
  <si>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</si>
  <si>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</si>
  <si>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</si>
  <si>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</si>
  <si>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</si>
  <si>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</si>
  <si>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</si>
  <si>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</si>
  <si>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</si>
  <si>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</si>
  <si>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</si>
  <si>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</si>
  <si>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</si>
  <si>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</si>
  <si>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</si>
  <si>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</si>
  <si>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</si>
  <si>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</si>
  <si>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</si>
  <si>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</si>
  <si>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</si>
  <si>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</si>
  <si>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</si>
  <si>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</si>
  <si>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</si>
  <si>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</si>
  <si>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</si>
  <si>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</si>
  <si>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</si>
  <si>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</si>
  <si>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</si>
  <si>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</si>
  <si>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</si>
  <si>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</si>
  <si>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</si>
  <si>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</si>
  <si>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</si>
  <si>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</si>
  <si>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</si>
  <si>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</si>
  <si>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</si>
  <si>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</si>
  <si>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</si>
  <si>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</si>
  <si>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</si>
  <si>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</si>
  <si>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</si>
  <si>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</si>
  <si>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</si>
  <si>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</si>
  <si>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</si>
  <si>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</si>
  <si>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</si>
  <si>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</si>
  <si>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</si>
  <si>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</si>
  <si>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</si>
  <si>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</si>
  <si>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</si>
  <si>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</si>
  <si>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</si>
  <si>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</si>
  <si>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</si>
  <si>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</si>
  <si>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</si>
  <si>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</si>
  <si>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</si>
  <si>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</si>
  <si>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</si>
  <si>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</si>
  <si>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</si>
  <si>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</si>
  <si>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</si>
  <si>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</si>
  <si>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</si>
  <si>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</si>
  <si>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</si>
  <si>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</si>
  <si>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</si>
  <si>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</si>
  <si>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</si>
  <si>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</si>
  <si>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</si>
  <si>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</si>
  <si>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</si>
  <si>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</si>
  <si>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</si>
  <si>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</si>
  <si>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</si>
  <si>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</si>
  <si>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</si>
  <si>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</si>
  <si>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</si>
  <si>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</si>
  <si>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</si>
  <si>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</si>
  <si>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</si>
  <si>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</si>
  <si>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</si>
  <si>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</si>
  <si>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</si>
  <si>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</si>
  <si>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</si>
  <si>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</si>
  <si>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</si>
  <si>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</si>
  <si>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</si>
  <si>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</si>
  <si>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</si>
  <si>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</si>
  <si>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</si>
  <si>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</si>
  <si>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</si>
  <si>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</si>
  <si>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</si>
  <si>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</si>
  <si>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</si>
  <si>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</si>
  <si>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</si>
  <si>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</si>
  <si>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</si>
  <si>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</si>
  <si>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</si>
  <si>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</si>
  <si>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</si>
  <si>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</si>
  <si>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</si>
  <si>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</si>
  <si>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</si>
  <si>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</si>
  <si>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</si>
  <si>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</si>
  <si>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</si>
  <si>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</si>
  <si>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</si>
  <si>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</si>
  <si>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</si>
  <si>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</si>
  <si>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</si>
  <si>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</si>
  <si>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</si>
  <si>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</si>
  <si>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</si>
  <si>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</si>
  <si>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</si>
  <si>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</si>
  <si>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</si>
  <si>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</si>
  <si>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</si>
  <si>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</si>
  <si>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</si>
  <si>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</si>
  <si>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</si>
  <si>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</si>
  <si>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</si>
  <si>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</si>
  <si>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</si>
  <si>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</si>
  <si>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</si>
  <si>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</si>
  <si>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</si>
  <si>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</si>
  <si>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</si>
  <si>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</si>
  <si>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</si>
  <si>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</si>
  <si>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</si>
  <si>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</si>
  <si>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</si>
  <si>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</si>
  <si>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</si>
  <si>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</si>
  <si>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</si>
  <si>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</si>
  <si>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</si>
  <si>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</si>
  <si>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</si>
  <si>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</si>
  <si>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</si>
  <si>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</si>
  <si>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</si>
  <si>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</si>
  <si>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</si>
  <si>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</si>
  <si>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</si>
  <si>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</si>
  <si>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</si>
  <si>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</si>
  <si>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</si>
  <si>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</si>
  <si>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</si>
  <si>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</si>
  <si>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</si>
  <si>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</si>
  <si>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</si>
  <si>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</si>
  <si>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</si>
  <si>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</si>
  <si>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</si>
  <si>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</si>
  <si>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</si>
  <si>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</si>
  <si>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</si>
  <si>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</si>
  <si>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</si>
  <si>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</si>
  <si>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</si>
  <si>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</si>
  <si>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</si>
  <si>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</si>
  <si>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</si>
  <si>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</si>
  <si>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</si>
  <si>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</si>
  <si>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</si>
  <si>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</si>
  <si>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</si>
  <si>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</si>
  <si>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</si>
  <si>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</si>
  <si>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</si>
  <si>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</si>
  <si>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</si>
  <si>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</si>
  <si>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</si>
  <si>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</si>
  <si>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</si>
  <si>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</si>
  <si>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</si>
  <si>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</si>
  <si>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</si>
  <si>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</si>
  <si>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</si>
  <si>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</si>
  <si>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</si>
  <si>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</si>
  <si>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</si>
  <si>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</si>
  <si>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</si>
  <si>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</si>
  <si>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</si>
  <si>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</si>
  <si>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</si>
  <si>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</si>
  <si>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</si>
  <si>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</si>
  <si>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</si>
  <si>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</si>
  <si>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</si>
  <si>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</si>
  <si>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</si>
  <si>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</si>
  <si>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</si>
  <si>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</si>
  <si>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</si>
  <si>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</si>
  <si>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</si>
  <si>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</si>
  <si>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</si>
  <si>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</si>
  <si>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</si>
  <si>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</si>
  <si>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</si>
  <si>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</si>
  <si>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</si>
  <si>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</si>
  <si>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</si>
  <si>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</si>
  <si>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</si>
  <si>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</si>
  <si>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</si>
  <si>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</si>
  <si>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</si>
  <si>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</si>
  <si>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</si>
  <si>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</si>
  <si>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</si>
  <si>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</si>
  <si>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</si>
  <si>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</si>
  <si>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</si>
  <si>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</si>
  <si>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</si>
  <si>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</si>
  <si>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</si>
  <si>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</si>
  <si>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</si>
  <si>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</si>
  <si>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</si>
  <si>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</si>
  <si>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</si>
  <si>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</si>
  <si>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</si>
  <si>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</si>
  <si>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</si>
  <si>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</si>
  <si>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</si>
  <si>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</si>
  <si>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</si>
  <si>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</si>
  <si>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</si>
  <si>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</si>
  <si>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</si>
  <si>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</si>
  <si>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</si>
  <si>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</si>
  <si>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</si>
  <si>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</si>
  <si>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</si>
  <si>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</si>
  <si>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</si>
  <si>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</si>
  <si>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</si>
  <si>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</si>
  <si>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</si>
  <si>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</si>
  <si>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</si>
  <si>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</si>
  <si>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</si>
  <si>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</si>
  <si>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</si>
  <si>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</si>
  <si>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</si>
  <si>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</si>
  <si>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</si>
  <si>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</si>
  <si>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</si>
  <si>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</si>
  <si>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</si>
  <si>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</si>
  <si>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</si>
  <si>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</si>
  <si>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</si>
  <si>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</si>
  <si>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</si>
  <si>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</si>
  <si>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</si>
  <si>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</si>
  <si>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</si>
  <si>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</si>
  <si>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</si>
  <si>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</si>
  <si>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</si>
  <si>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</si>
  <si>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</si>
  <si>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</si>
  <si>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</si>
  <si>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</si>
  <si>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</si>
  <si>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</si>
  <si>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</si>
  <si>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</si>
  <si>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</si>
  <si>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</si>
  <si>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</si>
  <si>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</si>
  <si>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</si>
  <si>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</si>
  <si>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</si>
  <si>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</si>
  <si>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</si>
  <si>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</si>
  <si>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</si>
  <si>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</si>
  <si>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</si>
  <si>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</si>
  <si>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</si>
  <si>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</si>
  <si>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</si>
  <si>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</si>
  <si>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</si>
  <si>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</si>
  <si>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</si>
  <si>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</si>
  <si>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</si>
  <si>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</si>
  <si>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</si>
  <si>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</si>
  <si>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</si>
  <si>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</si>
  <si>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</si>
  <si>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</si>
  <si>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</si>
  <si>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</si>
  <si>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</si>
  <si>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</si>
  <si>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</si>
  <si>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</si>
  <si>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</si>
  <si>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</si>
  <si>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</si>
  <si>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</si>
  <si>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</si>
  <si>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</si>
  <si>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</si>
  <si>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</si>
  <si>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</si>
  <si>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</si>
  <si>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</si>
  <si>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</si>
  <si>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</si>
  <si>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</si>
  <si>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</si>
  <si>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</si>
  <si>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</si>
  <si>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</si>
  <si>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</si>
  <si>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</si>
  <si>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</si>
  <si>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</si>
  <si>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</si>
  <si>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</si>
  <si>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</si>
  <si>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</si>
  <si>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</si>
  <si>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</si>
  <si>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</si>
  <si>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</si>
  <si>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</si>
  <si>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</si>
  <si>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</si>
  <si>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</si>
  <si>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</si>
  <si>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</si>
  <si>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</si>
  <si>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</si>
  <si>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</si>
  <si>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</si>
  <si>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</si>
  <si>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</si>
  <si>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</si>
  <si>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</si>
  <si>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</si>
  <si>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</si>
  <si>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</si>
  <si>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</si>
  <si>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</si>
  <si>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</si>
  <si>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</si>
  <si>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</si>
  <si>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</si>
  <si>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</si>
  <si>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</si>
  <si>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</si>
  <si>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</si>
  <si>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</si>
  <si>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</si>
  <si>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</si>
  <si>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</si>
  <si>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</si>
  <si>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</si>
  <si>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</si>
  <si>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</si>
  <si>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</si>
  <si>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</si>
  <si>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</si>
  <si>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</si>
  <si>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</si>
  <si>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</si>
  <si>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</si>
  <si>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</si>
  <si>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</si>
  <si>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</si>
  <si>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</si>
  <si>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</si>
  <si>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</si>
  <si>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</si>
  <si>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</si>
  <si>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</si>
  <si>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</si>
  <si>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</si>
  <si>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</si>
  <si>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</si>
  <si>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</si>
  <si>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</si>
  <si>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</si>
  <si>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</si>
  <si>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</si>
  <si>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</si>
  <si>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</si>
  <si>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</si>
  <si>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</si>
  <si>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</si>
  <si>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</si>
  <si>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</si>
  <si>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</si>
  <si>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</si>
  <si>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</si>
  <si>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</si>
  <si>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</si>
  <si>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</si>
  <si>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</si>
  <si>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</si>
  <si>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</si>
  <si>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</si>
  <si>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</si>
  <si>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</si>
  <si>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</si>
  <si>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</si>
  <si>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</si>
  <si>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</si>
  <si>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</si>
  <si>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</si>
  <si>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</si>
  <si>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</si>
  <si>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</si>
  <si>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</si>
  <si>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</si>
  <si>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</si>
  <si>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</si>
  <si>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</si>
  <si>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</si>
  <si>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</si>
  <si>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</si>
  <si>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</si>
  <si>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</si>
  <si>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</si>
  <si>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</si>
  <si>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</si>
  <si>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</si>
  <si>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</si>
  <si>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</si>
  <si>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</si>
  <si>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</si>
  <si>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</si>
  <si>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</si>
  <si>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</si>
  <si>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</si>
  <si>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</si>
  <si>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</si>
  <si>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</si>
  <si>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</si>
  <si>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</si>
  <si>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</si>
  <si>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</si>
  <si>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</si>
  <si>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</si>
  <si>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</si>
  <si>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</si>
  <si>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</si>
  <si>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</si>
  <si>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</si>
  <si>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</si>
  <si>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</si>
  <si>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</si>
  <si>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</si>
  <si>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</si>
  <si>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</si>
  <si>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</si>
  <si>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</si>
  <si>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</si>
  <si>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</si>
  <si>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</si>
  <si>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</si>
  <si>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</si>
  <si>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</si>
  <si>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</si>
  <si>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</si>
  <si>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</si>
  <si>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</si>
  <si>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</si>
  <si>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</si>
  <si>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</si>
  <si>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</si>
  <si>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</si>
  <si>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</si>
  <si>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</si>
  <si>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</si>
  <si>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</si>
  <si>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</si>
  <si>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</si>
  <si>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</si>
  <si>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</si>
  <si>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</si>
  <si>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</si>
  <si>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</si>
  <si>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</si>
  <si>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</si>
  <si>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</si>
  <si>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</si>
  <si>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</si>
  <si>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</si>
  <si>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</si>
  <si>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</si>
  <si>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</si>
  <si>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</si>
  <si>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</si>
  <si>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</si>
  <si>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</si>
  <si>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</si>
  <si>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</si>
  <si>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</si>
  <si>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</si>
  <si>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</si>
  <si>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</si>
  <si>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</si>
  <si>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</si>
  <si>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</si>
  <si>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</si>
  <si>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</si>
  <si>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</si>
  <si>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</si>
  <si>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</si>
  <si>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</si>
  <si>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</si>
  <si>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</si>
  <si>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</si>
  <si>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</si>
  <si>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</si>
  <si>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</si>
  <si>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</si>
  <si>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</si>
  <si>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</si>
  <si>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</si>
  <si>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</si>
  <si>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</si>
  <si>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</si>
  <si>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</si>
  <si>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</si>
  <si>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</si>
  <si>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</si>
  <si>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</si>
  <si>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</si>
  <si>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</si>
  <si>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</si>
  <si>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</si>
  <si>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</si>
  <si>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</si>
  <si>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</si>
  <si>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</si>
  <si>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</si>
  <si>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</si>
  <si>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</si>
  <si>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</si>
  <si>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</si>
  <si>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</si>
  <si>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</si>
  <si>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</si>
  <si>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</si>
  <si>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</si>
  <si>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</si>
  <si>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</si>
  <si>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</si>
  <si>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</si>
  <si>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</si>
  <si>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</si>
  <si>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</si>
  <si>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</si>
  <si>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</si>
  <si>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</si>
  <si>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</si>
  <si>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</si>
  <si>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</si>
  <si>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</si>
  <si>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</si>
  <si>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</si>
  <si>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</si>
  <si>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</si>
  <si>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</si>
  <si>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</si>
  <si>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</si>
  <si>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</si>
  <si>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</si>
  <si>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</si>
  <si>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</si>
  <si>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</si>
  <si>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</si>
  <si>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</si>
  <si>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</si>
  <si>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</si>
  <si>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</si>
  <si>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</si>
  <si>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</si>
  <si>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</si>
  <si>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</si>
  <si>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</si>
  <si>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</si>
  <si>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</si>
  <si>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</si>
  <si>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</si>
  <si>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</si>
  <si>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</si>
  <si>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</si>
  <si>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</si>
  <si>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</si>
  <si>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</si>
  <si>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</si>
  <si>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</si>
  <si>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</si>
  <si>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</si>
  <si>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</si>
  <si>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</si>
  <si>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</si>
  <si>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</si>
  <si>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</si>
  <si>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</si>
  <si>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</si>
  <si>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</si>
  <si>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</si>
  <si>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</si>
  <si>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</si>
  <si>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</si>
  <si>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</si>
  <si>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</si>
  <si>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</si>
  <si>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</si>
  <si>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</si>
  <si>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</si>
  <si>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</si>
  <si>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</si>
  <si>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</si>
  <si>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</si>
  <si>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</si>
  <si>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</si>
  <si>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</si>
  <si>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</si>
  <si>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</si>
  <si>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</si>
  <si>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</si>
  <si>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</si>
  <si>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</si>
  <si>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</si>
  <si>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</si>
  <si>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</si>
  <si>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</si>
  <si>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</si>
  <si>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</si>
  <si>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</si>
  <si>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</si>
  <si>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</si>
  <si>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</si>
  <si>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</si>
  <si>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</si>
  <si>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</si>
  <si>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</si>
  <si>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</si>
  <si>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</si>
  <si>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</si>
  <si>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</si>
  <si>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</si>
  <si>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</si>
  <si>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</si>
  <si>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</si>
  <si>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</si>
  <si>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</si>
  <si>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</si>
  <si>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</si>
  <si>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</si>
  <si>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</si>
  <si>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</si>
  <si>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</si>
  <si>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</si>
  <si>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</si>
  <si>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</si>
  <si>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</si>
  <si>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</si>
  <si>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</si>
  <si>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</si>
  <si>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</si>
  <si>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</si>
  <si>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</si>
  <si>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</si>
  <si>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</si>
  <si>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</si>
  <si>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</si>
  <si>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</si>
  <si>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</si>
  <si>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</si>
  <si>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</si>
  <si>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</si>
  <si>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</si>
  <si>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</si>
  <si>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</si>
  <si>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</si>
  <si>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</si>
  <si>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</si>
  <si>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</si>
  <si>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</si>
  <si>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</si>
  <si>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</si>
  <si>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</si>
  <si>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</si>
  <si>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</si>
  <si>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</si>
  <si>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</si>
  <si>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</si>
  <si>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</si>
  <si>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</si>
  <si>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</si>
  <si>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</si>
  <si>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</si>
  <si>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</si>
  <si>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</si>
  <si>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</si>
  <si>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</si>
  <si>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</si>
  <si>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</si>
  <si>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</si>
  <si>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</si>
  <si>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</si>
  <si>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</si>
  <si>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</si>
  <si>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</si>
  <si>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</si>
  <si>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</si>
  <si>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</si>
  <si>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</si>
  <si>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</si>
  <si>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</si>
  <si>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</si>
  <si>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</si>
  <si>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</si>
  <si>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</si>
  <si>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</si>
  <si>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</si>
  <si>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</si>
  <si>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</si>
  <si>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</si>
  <si>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</si>
  <si>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</si>
  <si>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</si>
  <si>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</si>
  <si>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</si>
  <si>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</si>
  <si>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</si>
  <si>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</si>
  <si>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</si>
  <si>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</si>
  <si>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</si>
  <si>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</si>
  <si>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</si>
  <si>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</si>
  <si>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</si>
  <si>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</si>
  <si>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</si>
  <si>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</si>
  <si>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</si>
  <si>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</si>
  <si>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</si>
  <si>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</si>
  <si>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</si>
  <si>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</si>
  <si>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</si>
  <si>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</si>
  <si>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</si>
  <si>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</si>
  <si>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</si>
  <si>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</si>
  <si>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</si>
  <si>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</si>
  <si>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</si>
  <si>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</si>
  <si>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</si>
  <si>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</si>
  <si>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</si>
  <si>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</si>
  <si>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</si>
  <si>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</si>
  <si>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</si>
  <si>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</si>
  <si>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</si>
  <si>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</si>
  <si>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</si>
  <si>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</si>
  <si>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</si>
  <si>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</si>
  <si>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</si>
  <si>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</si>
  <si>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</si>
  <si>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</si>
  <si>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</si>
  <si>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</si>
  <si>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</si>
  <si>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</si>
  <si>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</si>
  <si>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</si>
  <si>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</si>
  <si>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</si>
  <si>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</si>
  <si>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</si>
  <si>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</si>
  <si>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</si>
  <si>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</si>
  <si>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</si>
  <si>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</si>
  <si>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</si>
  <si>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</si>
  <si>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</si>
  <si>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</si>
  <si>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</si>
  <si>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</si>
  <si>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</si>
  <si>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</si>
  <si>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</si>
  <si>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</si>
  <si>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</si>
  <si>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</si>
  <si>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</si>
  <si>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</si>
  <si>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</si>
  <si>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</si>
  <si>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</si>
  <si>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</si>
  <si>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</si>
  <si>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</si>
  <si>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</si>
  <si>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</si>
  <si>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</si>
  <si>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</si>
  <si>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</si>
  <si>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</si>
  <si>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</si>
  <si>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</si>
  <si>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</si>
  <si>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</si>
  <si>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</si>
  <si>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</si>
  <si>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</si>
  <si>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</si>
  <si>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</si>
  <si>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</si>
  <si>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</si>
  <si>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</si>
  <si>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</si>
  <si>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</si>
  <si>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</si>
  <si>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</si>
  <si>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</si>
  <si>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</si>
  <si>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</si>
  <si>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</si>
  <si>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</si>
  <si>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</si>
  <si>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</si>
  <si>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</si>
  <si>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</si>
  <si>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</si>
  <si>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</si>
  <si>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</si>
  <si>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</si>
  <si>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</si>
  <si>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</si>
  <si>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</si>
  <si>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</si>
  <si>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</si>
  <si>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</si>
  <si>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</si>
  <si>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</si>
  <si>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</si>
  <si>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</si>
  <si>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</si>
  <si>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</si>
  <si>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</si>
  <si>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</si>
  <si>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</si>
  <si>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</si>
  <si>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</si>
  <si>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</si>
  <si>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</si>
  <si>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</si>
  <si>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</si>
  <si>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</si>
  <si>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</si>
  <si>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</si>
  <si>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</si>
  <si>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</si>
  <si>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</si>
  <si>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</si>
  <si>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</si>
  <si>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</si>
  <si>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</si>
  <si>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</si>
  <si>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</si>
  <si>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</si>
  <si>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</si>
  <si>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</si>
  <si>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</si>
  <si>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</si>
  <si>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</si>
  <si>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</si>
  <si>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</si>
  <si>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</si>
  <si>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</si>
  <si>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</si>
  <si>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</si>
  <si>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</si>
  <si>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</si>
  <si>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</si>
  <si>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</si>
  <si>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</si>
  <si>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</si>
  <si>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</si>
  <si>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</si>
  <si>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</si>
  <si>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</si>
  <si>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</si>
  <si>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</si>
  <si>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</si>
  <si>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</si>
  <si>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</si>
  <si>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</si>
  <si>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</si>
  <si>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</si>
  <si>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</si>
  <si>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</si>
  <si>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</si>
  <si>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</si>
  <si>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</si>
  <si>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</si>
  <si>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</si>
  <si>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</si>
  <si>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</si>
  <si>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</si>
  <si>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</si>
  <si>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</si>
  <si>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</si>
  <si>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</si>
  <si>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</si>
  <si>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</si>
  <si>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</si>
  <si>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</si>
  <si>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</si>
  <si>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</si>
  <si>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</si>
  <si>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</si>
  <si>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</si>
  <si>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</si>
  <si>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</si>
  <si>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</si>
  <si>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</si>
  <si>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</si>
  <si>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</si>
  <si>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</si>
  <si>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</si>
  <si>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</si>
  <si>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</si>
  <si>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</si>
  <si>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</si>
  <si>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</si>
  <si>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</si>
  <si>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</si>
  <si>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</si>
  <si>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</si>
  <si>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</si>
  <si>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</si>
  <si>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</si>
  <si>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</si>
  <si>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</si>
  <si>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</si>
  <si>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</si>
  <si>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</si>
  <si>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</si>
  <si>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</si>
  <si>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</si>
  <si>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</si>
  <si>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</si>
  <si>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</si>
  <si>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</si>
  <si>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</si>
  <si>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</si>
  <si>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</si>
  <si>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</si>
  <si>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</si>
  <si>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</si>
  <si>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</si>
  <si>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</si>
  <si>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</si>
  <si>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</si>
  <si>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</si>
  <si>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</si>
  <si>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</si>
  <si>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</si>
  <si>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</si>
  <si>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</si>
  <si>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</si>
  <si>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</si>
  <si>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</si>
  <si>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</si>
  <si>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</si>
  <si>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</si>
  <si>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</si>
  <si>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</si>
  <si>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</si>
  <si>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</si>
  <si>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</si>
  <si>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</si>
  <si>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</si>
  <si>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</si>
  <si>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</si>
  <si>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</si>
  <si>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</si>
  <si>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</si>
  <si>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</si>
  <si>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</si>
  <si>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</si>
  <si>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</si>
  <si>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</si>
  <si>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</si>
  <si>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</si>
  <si>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</si>
  <si>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</si>
  <si>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</si>
  <si>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</si>
  <si>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</si>
  <si>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</si>
  <si>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</si>
  <si>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</si>
  <si>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</si>
  <si>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</si>
  <si>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</si>
  <si>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</si>
  <si>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</si>
  <si>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</si>
  <si>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</si>
  <si>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</si>
  <si>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</si>
  <si>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</si>
  <si>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</si>
  <si>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</si>
  <si>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</si>
  <si>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</si>
  <si>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</si>
  <si>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</si>
  <si>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</si>
  <si>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</si>
  <si>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</si>
  <si>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</si>
  <si>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</si>
  <si>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</si>
  <si>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</si>
  <si>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</si>
  <si>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</si>
  <si>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</si>
  <si>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</si>
  <si>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</si>
  <si>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</si>
  <si>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</si>
  <si>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</si>
  <si>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</si>
  <si>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</si>
  <si>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</si>
  <si>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</si>
  <si>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</si>
  <si>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</si>
  <si>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</si>
  <si>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</si>
  <si>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</si>
  <si>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</si>
  <si>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</si>
  <si>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</si>
  <si>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</si>
  <si>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</si>
  <si>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</si>
  <si>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</si>
  <si>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</si>
  <si>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</si>
  <si>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</si>
  <si>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</si>
  <si>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</si>
  <si>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</si>
  <si>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</si>
  <si>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</si>
  <si>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</si>
  <si>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</si>
  <si>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</si>
  <si>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</si>
  <si>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</si>
  <si>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</si>
  <si>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</si>
  <si>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</si>
  <si>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</si>
  <si>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</si>
  <si>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</si>
  <si>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</si>
  <si>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</si>
  <si>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</si>
  <si>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</si>
  <si>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</si>
  <si>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</si>
  <si>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</si>
  <si>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</si>
  <si>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</si>
  <si>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</si>
  <si>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</si>
  <si>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</si>
  <si>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</si>
  <si>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</si>
  <si>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</si>
  <si>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</si>
  <si>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</si>
  <si>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</si>
  <si>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</si>
  <si>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</si>
  <si>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</si>
  <si>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</si>
  <si>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</si>
  <si>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</si>
  <si>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</si>
  <si>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</si>
  <si>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</si>
  <si>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</si>
  <si>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</si>
  <si>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</si>
  <si>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</si>
  <si>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</si>
  <si>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</si>
  <si>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</si>
  <si>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</si>
  <si>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</si>
  <si>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</si>
  <si>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</si>
  <si>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</si>
  <si>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</si>
  <si>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</si>
  <si>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</si>
  <si>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</si>
  <si>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</si>
  <si>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</si>
  <si>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</si>
  <si>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</si>
  <si>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</si>
  <si>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</si>
  <si>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</si>
  <si>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</si>
  <si>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</si>
  <si>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</si>
  <si>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</si>
  <si>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</si>
  <si>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</si>
  <si>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</si>
  <si>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</si>
  <si>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</si>
  <si>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</si>
  <si>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</si>
  <si>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</si>
  <si>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</si>
  <si>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</si>
  <si>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</si>
  <si>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</si>
  <si>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</si>
  <si>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</si>
  <si>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</si>
  <si>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</si>
  <si>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</si>
  <si>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</si>
  <si>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</si>
  <si>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</si>
  <si>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</si>
  <si>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</si>
  <si>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</si>
  <si>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</si>
  <si>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</si>
  <si>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</si>
  <si>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</si>
  <si>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</si>
  <si>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</si>
  <si>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</si>
  <si>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</si>
  <si>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</si>
  <si>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</si>
  <si>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</si>
  <si>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</si>
  <si>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</si>
  <si>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</si>
  <si>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</si>
  <si>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</si>
  <si>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</si>
  <si>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</si>
  <si>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</si>
  <si>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</si>
  <si>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</si>
  <si>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</si>
  <si>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</si>
  <si>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</si>
  <si>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</si>
  <si>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</si>
  <si>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</si>
  <si>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</si>
  <si>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</si>
  <si>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</si>
  <si>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</si>
  <si>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</si>
  <si>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</si>
  <si>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</si>
  <si>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</si>
  <si>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</si>
  <si>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</si>
  <si>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</si>
  <si>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</si>
  <si>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</si>
  <si>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</si>
  <si>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</si>
  <si>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</si>
  <si>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</si>
  <si>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</si>
  <si>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</si>
  <si>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</si>
  <si>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</si>
  <si>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</si>
  <si>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</si>
  <si>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</si>
  <si>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</si>
  <si>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</si>
  <si>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</si>
  <si>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</si>
  <si>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</si>
  <si>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</si>
  <si>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</si>
  <si>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</si>
  <si>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</si>
  <si>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</si>
  <si>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</si>
  <si>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</si>
  <si>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</si>
  <si>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</si>
  <si>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</si>
  <si>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</si>
  <si>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</si>
  <si>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</si>
  <si>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</si>
  <si>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</si>
  <si>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</si>
  <si>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</si>
  <si>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</si>
  <si>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</si>
  <si>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</si>
  <si>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</si>
  <si>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</si>
  <si>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</si>
  <si>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</si>
  <si>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</si>
  <si>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</si>
  <si>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</si>
  <si>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</si>
  <si>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</si>
  <si>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</si>
  <si>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</si>
  <si>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</si>
  <si>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</si>
  <si>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</si>
  <si>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</si>
  <si>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</si>
  <si>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</si>
  <si>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</si>
  <si>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</si>
  <si>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</si>
  <si>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</si>
  <si>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</si>
  <si>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</si>
  <si>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</si>
  <si>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</si>
  <si>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</si>
  <si>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</si>
  <si>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</si>
  <si>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</si>
  <si>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</si>
  <si>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</si>
  <si>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</si>
  <si>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</si>
  <si>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</si>
  <si>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</si>
  <si>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</si>
  <si>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</si>
  <si>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</si>
  <si>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</si>
  <si>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</si>
  <si>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</si>
  <si>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</si>
  <si>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</si>
  <si>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</si>
  <si>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</si>
  <si>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</si>
  <si>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</si>
  <si>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</si>
  <si>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</si>
  <si>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</si>
  <si>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</si>
  <si>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</si>
  <si>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</si>
  <si>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</si>
  <si>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</si>
  <si>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</si>
  <si>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</si>
  <si>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</si>
  <si>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</si>
  <si>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</si>
  <si>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</si>
  <si>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</si>
  <si>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</si>
  <si>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</si>
  <si>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</si>
  <si>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</si>
  <si>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</si>
  <si>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</si>
  <si>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</si>
  <si>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</si>
  <si>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</si>
  <si>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</si>
  <si>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</si>
  <si>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</si>
  <si>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</si>
  <si>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</si>
  <si>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</si>
  <si>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</si>
  <si>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</si>
  <si>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</si>
  <si>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</si>
  <si>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</si>
  <si>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</si>
  <si>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</si>
  <si>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</si>
  <si>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</si>
  <si>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</si>
  <si>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</si>
  <si>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</si>
  <si>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</si>
  <si>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</si>
  <si>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</si>
  <si>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</si>
  <si>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</si>
  <si>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</si>
  <si>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</si>
  <si>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</si>
  <si>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</si>
  <si>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</si>
  <si>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</si>
  <si>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</si>
  <si>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</si>
  <si>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</si>
  <si>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</si>
  <si>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</si>
  <si>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</si>
  <si>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</si>
  <si>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</si>
  <si>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</si>
  <si>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</si>
  <si>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</si>
  <si>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</si>
  <si>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</si>
  <si>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</si>
  <si>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</si>
  <si>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</si>
  <si>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</si>
  <si>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</si>
  <si>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</si>
  <si>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</si>
  <si>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</si>
  <si>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</si>
  <si>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</si>
  <si>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</si>
  <si>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</si>
  <si>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</si>
  <si>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</si>
  <si>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</si>
  <si>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</si>
  <si>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</si>
  <si>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</si>
  <si>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</si>
  <si>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</si>
  <si>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</si>
  <si>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</si>
  <si>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</si>
  <si>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</si>
  <si>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</si>
  <si>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</si>
  <si>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</si>
  <si>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</si>
  <si>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</si>
  <si>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</si>
  <si>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</si>
  <si>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</si>
  <si>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</si>
  <si>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</si>
  <si>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</si>
  <si>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</si>
  <si>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</si>
  <si>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</si>
  <si>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</si>
  <si>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</si>
  <si>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</si>
  <si>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</si>
  <si>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</si>
  <si>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</si>
  <si>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</si>
  <si>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</si>
  <si>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</si>
  <si>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</si>
  <si>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</si>
  <si>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</si>
  <si>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</si>
  <si>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</si>
  <si>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</si>
  <si>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</si>
  <si>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</si>
  <si>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</si>
  <si>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</si>
  <si>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</si>
  <si>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</si>
  <si>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</si>
  <si>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</si>
  <si>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</si>
  <si>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</si>
  <si>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</si>
  <si>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</si>
  <si>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</si>
  <si>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</si>
  <si>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</si>
  <si>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</si>
  <si>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</si>
  <si>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</si>
  <si>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</si>
  <si>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</si>
  <si>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</si>
  <si>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</si>
  <si>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</si>
  <si>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</si>
  <si>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</si>
  <si>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</si>
  <si>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</si>
  <si>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</si>
  <si>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</si>
  <si>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</si>
  <si>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</si>
  <si>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</si>
  <si>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</si>
  <si>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</si>
  <si>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</si>
  <si>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</si>
  <si>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</si>
  <si>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</si>
  <si>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</si>
  <si>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</si>
  <si>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</si>
  <si>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</si>
  <si>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</si>
  <si>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</si>
  <si>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</si>
  <si>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</si>
  <si>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</si>
  <si>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</si>
  <si>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</si>
  <si>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</si>
  <si>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</si>
  <si>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</si>
  <si>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</si>
  <si>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</si>
  <si>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</si>
  <si>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</si>
  <si>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</si>
  <si>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</si>
  <si>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</si>
  <si>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</si>
  <si>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</si>
  <si>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</si>
  <si>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</si>
  <si>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</si>
  <si>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</si>
  <si>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</si>
  <si>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</si>
  <si>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</si>
  <si>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</si>
  <si>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</si>
  <si>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</si>
  <si>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</si>
  <si>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</si>
  <si>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</si>
  <si>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</si>
  <si>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</si>
  <si>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</si>
  <si>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</si>
  <si>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</si>
  <si>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</si>
  <si>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</si>
  <si>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</si>
  <si>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</si>
  <si>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</si>
  <si>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</si>
  <si>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</si>
  <si>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</si>
  <si>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</si>
  <si>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</si>
  <si>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</si>
  <si>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</si>
  <si>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</si>
  <si>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</si>
  <si>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</si>
  <si>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</si>
  <si>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</si>
  <si>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</si>
  <si>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</si>
  <si>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</si>
  <si>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</si>
  <si>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</si>
  <si>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</si>
  <si>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</si>
  <si>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</si>
  <si>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</si>
  <si>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</si>
  <si>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</si>
  <si>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</si>
  <si>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</si>
  <si>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</si>
  <si>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</si>
  <si>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</si>
  <si>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</si>
  <si>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</si>
  <si>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</si>
  <si>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</si>
  <si>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</si>
  <si>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</si>
  <si>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</si>
  <si>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</si>
  <si>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</si>
  <si>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</si>
  <si>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</si>
  <si>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</si>
  <si>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</si>
  <si>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</si>
  <si>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</si>
  <si>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</si>
  <si>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</si>
  <si>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</si>
  <si>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</si>
  <si>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</si>
  <si>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</si>
  <si>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</si>
  <si>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</si>
  <si>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</si>
  <si>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</si>
  <si>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</si>
  <si>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</si>
  <si>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</si>
  <si>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</si>
  <si>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</si>
  <si>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</si>
  <si>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</si>
  <si>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</si>
  <si>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</si>
  <si>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</si>
  <si>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</si>
  <si>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</si>
  <si>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</si>
  <si>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</si>
  <si>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</si>
  <si>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</si>
  <si>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</si>
  <si>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</si>
  <si>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</si>
  <si>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</si>
  <si>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</si>
  <si>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</si>
  <si>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</si>
  <si>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</si>
  <si>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</si>
  <si>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</si>
  <si>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</si>
  <si>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</si>
  <si>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</si>
  <si>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</si>
  <si>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</si>
  <si>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</si>
  <si>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</si>
  <si>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</si>
  <si>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</si>
  <si>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</si>
  <si>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</si>
  <si>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</si>
  <si>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</si>
  <si>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</si>
  <si>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</si>
  <si>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</si>
  <si>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</si>
  <si>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</si>
  <si>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</si>
  <si>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</si>
  <si>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</si>
  <si>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</si>
  <si>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</si>
  <si>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</si>
  <si>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</si>
  <si>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</si>
  <si>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</si>
  <si>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</si>
  <si>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</si>
  <si>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</si>
  <si>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</si>
  <si>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</si>
  <si>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</si>
  <si>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</si>
  <si>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</si>
  <si>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</si>
  <si>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</si>
  <si>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</si>
  <si>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</si>
  <si>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</si>
  <si>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</si>
  <si>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</si>
  <si>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</si>
  <si>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</si>
  <si>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</si>
  <si>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</si>
  <si>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</si>
  <si>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</si>
  <si>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</si>
  <si>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</si>
  <si>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</si>
  <si>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</si>
  <si>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</si>
  <si>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</si>
  <si>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</si>
  <si>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</si>
  <si>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</si>
  <si>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</si>
  <si>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</si>
  <si>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</si>
  <si>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</si>
  <si>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</si>
  <si>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</si>
  <si>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</si>
  <si>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</si>
  <si>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</si>
  <si>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</si>
  <si>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</si>
  <si>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</si>
  <si>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</si>
  <si>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</si>
  <si>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</si>
  <si>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</si>
  <si>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</si>
  <si>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</si>
  <si>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</si>
  <si>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</si>
  <si>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</si>
  <si>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</si>
  <si>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</si>
  <si>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</si>
  <si>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</si>
  <si>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</si>
  <si>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</si>
  <si>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</si>
  <si>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</si>
  <si>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</si>
  <si>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</si>
  <si>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</si>
  <si>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</si>
  <si>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</si>
  <si>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</si>
  <si>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</si>
  <si>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</si>
  <si>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</si>
  <si>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</si>
  <si>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</si>
  <si>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</si>
  <si>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</si>
  <si>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</si>
  <si>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</si>
  <si>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</si>
  <si>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</si>
  <si>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</si>
  <si>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</si>
  <si>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</si>
  <si>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</si>
  <si>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</si>
  <si>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</si>
  <si>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</si>
  <si>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</si>
  <si>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</si>
  <si>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</si>
  <si>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</si>
  <si>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</si>
  <si>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</si>
  <si>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</si>
  <si>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</si>
  <si>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</si>
  <si>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</si>
  <si>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</si>
  <si>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</si>
  <si>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</si>
  <si>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</si>
  <si>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</si>
  <si>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</si>
  <si>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</si>
  <si>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</si>
  <si>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</si>
  <si>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</si>
  <si>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</si>
  <si>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</si>
  <si>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</si>
  <si>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</si>
  <si>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</si>
  <si>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</si>
  <si>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</si>
  <si>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</si>
  <si>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</si>
  <si>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</si>
  <si>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</si>
  <si>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</si>
  <si>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</si>
  <si>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</si>
  <si>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</si>
  <si>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</si>
  <si>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</si>
  <si>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</si>
  <si>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</si>
  <si>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</si>
  <si>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</si>
  <si>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</si>
  <si>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</si>
  <si>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</si>
  <si>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</si>
  <si>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</si>
  <si>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</si>
  <si>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</si>
  <si>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</si>
  <si>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</si>
  <si>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</si>
  <si>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</si>
  <si>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</si>
  <si>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</si>
  <si>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</si>
  <si>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</si>
  <si>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</si>
  <si>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</si>
  <si>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</si>
  <si>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</si>
  <si>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</si>
  <si>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</si>
  <si>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</si>
  <si>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</si>
  <si>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</si>
  <si>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</si>
  <si>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</si>
  <si>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</si>
  <si>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</si>
  <si>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</si>
  <si>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</si>
  <si>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</si>
  <si>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</si>
  <si>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</si>
  <si>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</si>
  <si>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</si>
  <si>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</si>
  <si>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</si>
  <si>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</si>
  <si>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</si>
  <si>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</si>
  <si>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</si>
  <si>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</si>
  <si>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</si>
  <si>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</si>
  <si>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</si>
  <si>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</si>
  <si>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</si>
  <si>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</si>
  <si>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</si>
  <si>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</si>
  <si>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</si>
  <si>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</si>
  <si>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</si>
  <si>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</si>
  <si>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</si>
  <si>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</si>
  <si>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</si>
  <si>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</si>
  <si>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</si>
  <si>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</si>
  <si>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</si>
  <si>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</si>
  <si>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</si>
  <si>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</si>
  <si>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</si>
  <si>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</si>
  <si>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</si>
  <si>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</si>
  <si>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</si>
  <si>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</si>
  <si>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</si>
  <si>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</si>
  <si>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</si>
  <si>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</si>
  <si>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</si>
  <si>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</si>
  <si>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</si>
  <si>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</si>
  <si>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</si>
  <si>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</si>
  <si>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</si>
  <si>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</si>
  <si>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</si>
  <si>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</si>
  <si>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</si>
  <si>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</si>
  <si>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</si>
  <si>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</si>
  <si>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</si>
  <si>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</si>
  <si>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</si>
  <si>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</si>
  <si>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</si>
  <si>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</si>
  <si>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</si>
  <si>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</si>
  <si>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</si>
  <si>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</si>
  <si>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</si>
  <si>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</si>
  <si>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</si>
  <si>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</si>
  <si>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</si>
  <si>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</si>
  <si>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</si>
  <si>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</si>
  <si>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</si>
  <si>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</si>
  <si>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</si>
  <si>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</si>
  <si>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</si>
  <si>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</si>
  <si>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</si>
  <si>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</si>
  <si>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</si>
  <si>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</si>
  <si>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</si>
  <si>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</si>
  <si>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</si>
  <si>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</si>
  <si>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</si>
  <si>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</si>
  <si>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</si>
  <si>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</si>
  <si>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</si>
  <si>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</si>
  <si>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</si>
  <si>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</si>
  <si>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</si>
  <si>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</si>
  <si>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</si>
  <si>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</si>
  <si>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</si>
  <si>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</si>
  <si>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</si>
  <si>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</si>
  <si>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</si>
  <si>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</si>
  <si>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</si>
  <si>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</si>
  <si>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</si>
  <si>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</si>
  <si>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</si>
  <si>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</si>
  <si>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</si>
  <si>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</si>
  <si>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</si>
  <si>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</si>
  <si>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</si>
  <si>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</si>
  <si>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</si>
  <si>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</si>
  <si>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</si>
  <si>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</si>
  <si>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</si>
  <si>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</si>
  <si>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</si>
  <si>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</si>
  <si>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</si>
  <si>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</si>
  <si>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</si>
  <si>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</si>
  <si>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</si>
  <si>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</si>
  <si>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</si>
  <si>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</si>
  <si>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</si>
  <si>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</si>
  <si>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</si>
  <si>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</si>
  <si>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</si>
  <si>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</si>
  <si>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</si>
  <si>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</si>
  <si>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</si>
  <si>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</si>
  <si>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</si>
  <si>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</si>
  <si>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</si>
  <si>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</si>
  <si>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</si>
  <si>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</si>
  <si>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</si>
  <si>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</si>
  <si>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</si>
  <si>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</si>
  <si>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</si>
  <si>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</si>
  <si>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</si>
  <si>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</si>
  <si>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</si>
  <si>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</si>
  <si>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</si>
  <si>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</si>
  <si>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</si>
  <si>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</si>
  <si>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</si>
  <si>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</si>
  <si>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</si>
  <si>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</si>
  <si>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</si>
  <si>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</si>
  <si>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</si>
  <si>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</si>
  <si>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</si>
  <si>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</si>
  <si>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</si>
  <si>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</si>
  <si>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</si>
  <si>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</si>
  <si>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</si>
  <si>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</si>
  <si>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</si>
  <si>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</si>
  <si>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</si>
  <si>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</si>
  <si>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</si>
  <si>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</si>
  <si>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</si>
  <si>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</si>
  <si>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</si>
  <si>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</si>
  <si>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</si>
  <si>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</si>
  <si>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</si>
  <si>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</si>
  <si>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</si>
  <si>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</si>
  <si>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</si>
  <si>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</si>
  <si>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</si>
  <si>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</si>
  <si>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</si>
  <si>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</si>
  <si>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</si>
  <si>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</si>
  <si>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</si>
  <si>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</si>
  <si>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</si>
  <si>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</si>
  <si>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</si>
  <si>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</si>
  <si>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</si>
  <si>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</si>
  <si>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</si>
  <si>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</si>
  <si>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</si>
  <si>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</si>
  <si>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</si>
  <si>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</si>
  <si>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</si>
  <si>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</si>
  <si>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</si>
  <si>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</si>
  <si>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</si>
  <si>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</si>
  <si>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</si>
  <si>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</si>
  <si>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</si>
  <si>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</si>
  <si>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</si>
  <si>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</si>
  <si>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</si>
  <si>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</si>
  <si>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</si>
  <si>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</si>
  <si>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</si>
  <si>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</si>
  <si>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</si>
  <si>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</si>
  <si>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</si>
  <si>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</si>
  <si>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</si>
  <si>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</si>
  <si>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</si>
  <si>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</si>
  <si>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</si>
  <si>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</si>
  <si>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</si>
  <si>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</si>
  <si>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</si>
  <si>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</si>
  <si>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</si>
  <si>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</si>
  <si>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</si>
  <si>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</si>
  <si>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</si>
  <si>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</si>
  <si>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</si>
  <si>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</si>
  <si>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</si>
  <si>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</si>
  <si>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</si>
  <si>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</si>
  <si>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</si>
  <si>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</si>
  <si>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</si>
  <si>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</si>
  <si>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</si>
  <si>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</si>
  <si>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</si>
  <si>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</si>
  <si>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</si>
  <si>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</si>
  <si>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</si>
  <si>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</si>
  <si>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</si>
  <si>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</si>
  <si>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</si>
  <si>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</si>
  <si>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</si>
  <si>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</si>
  <si>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</si>
  <si>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</si>
  <si>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</si>
  <si>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</si>
  <si>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</si>
  <si>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</si>
  <si>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</si>
  <si>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</si>
  <si>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</si>
  <si>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</si>
  <si>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</si>
  <si>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</si>
  <si>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</si>
  <si>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</si>
  <si>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</si>
  <si>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</si>
  <si>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</si>
  <si>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</si>
  <si>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</si>
  <si>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</si>
  <si>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</si>
  <si>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</si>
  <si>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</si>
  <si>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</si>
  <si>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</si>
  <si>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</si>
  <si>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</si>
  <si>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</si>
  <si>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</si>
  <si>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</si>
  <si>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</si>
  <si>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</si>
  <si>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</si>
  <si>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</si>
  <si>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</si>
  <si>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</si>
  <si>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</si>
  <si>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</si>
  <si>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</si>
  <si>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</si>
  <si>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</si>
  <si>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</si>
  <si>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</si>
  <si>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</si>
  <si>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</si>
  <si>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</si>
  <si>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</si>
  <si>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</si>
  <si>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</si>
  <si>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</si>
  <si>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</si>
  <si>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</si>
  <si>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</si>
  <si>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</si>
  <si>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</si>
  <si>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</si>
  <si>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</si>
  <si>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</si>
  <si>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</si>
  <si>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</si>
  <si>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</si>
  <si>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</si>
  <si>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</si>
  <si>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</si>
  <si>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</si>
  <si>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</si>
  <si>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</si>
  <si>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</si>
  <si>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</si>
  <si>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</si>
  <si>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</si>
  <si>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</si>
  <si>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</si>
  <si>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</si>
  <si>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</si>
  <si>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</si>
  <si>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</si>
  <si>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</si>
  <si>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</si>
  <si>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</si>
  <si>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</si>
  <si>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</si>
  <si>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</si>
  <si>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</si>
  <si>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</si>
  <si>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</si>
  <si>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</si>
  <si>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</si>
  <si>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</si>
  <si>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</si>
  <si>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</si>
  <si>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</si>
  <si>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</si>
  <si>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</si>
  <si>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</si>
  <si>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</si>
  <si>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</si>
  <si>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</si>
  <si>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</si>
  <si>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</si>
  <si>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</si>
  <si>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</si>
  <si>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</si>
  <si>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</si>
  <si>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</si>
  <si>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</si>
  <si>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</si>
  <si>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</si>
  <si>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</si>
  <si>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</si>
  <si>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</si>
  <si>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</si>
  <si>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</si>
  <si>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</si>
  <si>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</si>
  <si>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</si>
  <si>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</si>
  <si>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</si>
  <si>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</si>
  <si>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</si>
  <si>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</si>
  <si>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</si>
  <si>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</si>
  <si>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</si>
  <si>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</si>
  <si>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</si>
  <si>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</si>
  <si>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</si>
  <si>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</si>
  <si>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</si>
  <si>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</si>
  <si>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</si>
  <si>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</si>
  <si>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</si>
  <si>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</si>
  <si>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</si>
  <si>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</si>
  <si>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</si>
  <si>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</si>
  <si>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</si>
  <si>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</si>
  <si>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</si>
  <si>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</si>
  <si>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</si>
  <si>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</si>
  <si>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</si>
  <si>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</si>
  <si>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</si>
  <si>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</si>
  <si>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</si>
  <si>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</si>
  <si>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</si>
  <si>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</si>
  <si>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</si>
  <si>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</si>
  <si>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</si>
  <si>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</si>
  <si>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</si>
  <si>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</si>
  <si>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</si>
  <si>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</si>
  <si>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</si>
  <si>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</si>
  <si>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</si>
  <si>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</si>
  <si>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</si>
  <si>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</si>
  <si>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</si>
  <si>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</si>
  <si>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</si>
  <si>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</si>
  <si>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</si>
  <si>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</si>
  <si>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</si>
  <si>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</si>
  <si>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</si>
  <si>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</si>
  <si>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</si>
  <si>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</si>
  <si>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</si>
  <si>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</si>
  <si>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</si>
  <si>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</si>
  <si>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</si>
  <si>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</si>
  <si>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</si>
  <si>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</si>
  <si>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</si>
  <si>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</si>
  <si>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</si>
  <si>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</si>
  <si>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</si>
  <si>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</si>
  <si>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</si>
  <si>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</si>
  <si>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</si>
  <si>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</si>
  <si>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</si>
  <si>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</si>
  <si>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</si>
  <si>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</si>
  <si>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</si>
  <si>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</si>
  <si>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</si>
  <si>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</si>
  <si>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</si>
  <si>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</si>
  <si>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</si>
  <si>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</si>
  <si>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</si>
  <si>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</si>
  <si>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</si>
  <si>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</si>
  <si>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</si>
  <si>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</si>
  <si>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</si>
  <si>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</si>
  <si>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</si>
  <si>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</si>
  <si>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</si>
  <si>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</si>
  <si>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</si>
  <si>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</si>
  <si>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</si>
  <si>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</si>
  <si>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</si>
  <si>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</si>
  <si>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</si>
  <si>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</si>
  <si>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</si>
  <si>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</si>
  <si>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</si>
  <si>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</si>
  <si>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</si>
  <si>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</si>
  <si>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</si>
  <si>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</si>
  <si>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</si>
  <si>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</si>
  <si>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</si>
  <si>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</si>
  <si>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</si>
  <si>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</si>
  <si>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</si>
  <si>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</si>
  <si>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</si>
  <si>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</si>
  <si>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</si>
  <si>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</si>
  <si>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</si>
  <si>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</si>
  <si>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</si>
  <si>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</si>
  <si>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</si>
  <si>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</si>
  <si>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</si>
  <si>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</si>
  <si>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</si>
  <si>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</si>
  <si>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</si>
  <si>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</si>
  <si>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</si>
  <si>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</si>
  <si>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</si>
  <si>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</si>
  <si>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</si>
  <si>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</si>
  <si>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</si>
  <si>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</si>
  <si>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</si>
  <si>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</si>
  <si>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</si>
  <si>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</si>
  <si>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</si>
  <si>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</si>
  <si>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</si>
  <si>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</si>
  <si>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</si>
  <si>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</si>
  <si>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</si>
  <si>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</si>
  <si>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</si>
  <si>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</si>
  <si>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</si>
  <si>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</si>
  <si>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</si>
  <si>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</si>
  <si>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</si>
  <si>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</si>
  <si>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</si>
  <si>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</si>
  <si>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</si>
  <si>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</si>
  <si>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</si>
  <si>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</si>
  <si>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</si>
  <si>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</si>
  <si>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</si>
  <si>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</si>
  <si>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</si>
  <si>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</si>
  <si>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</si>
  <si>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</si>
  <si>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</si>
  <si>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</si>
  <si>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</si>
  <si>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</si>
  <si>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</si>
  <si>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</si>
  <si>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</si>
  <si>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</si>
  <si>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</si>
  <si>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</si>
  <si>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</si>
  <si>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</si>
  <si>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</si>
  <si>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</si>
  <si>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</si>
  <si>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</si>
  <si>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</si>
  <si>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</si>
  <si>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</si>
  <si>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</si>
  <si>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</si>
  <si>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</si>
  <si>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</si>
  <si>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</si>
  <si>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</si>
  <si>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</si>
  <si>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</si>
  <si>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</si>
  <si>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</si>
  <si>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</si>
  <si>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</si>
  <si>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</si>
  <si>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</si>
  <si>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</si>
  <si>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</si>
  <si>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</si>
  <si>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</si>
  <si>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</si>
  <si>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</si>
  <si>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</si>
  <si>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</si>
  <si>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</si>
  <si>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</si>
  <si>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</si>
  <si>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</si>
  <si>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</si>
  <si>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</si>
  <si>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</si>
  <si>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</si>
  <si>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</si>
  <si>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</si>
  <si>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</si>
  <si>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</si>
  <si>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</si>
  <si>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</si>
  <si>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</si>
  <si>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</si>
  <si>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</si>
  <si>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</si>
  <si>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</si>
  <si>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</si>
  <si>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</si>
  <si>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</si>
  <si>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</si>
  <si>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</si>
  <si>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</si>
  <si>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</si>
  <si>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</si>
  <si>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</si>
  <si>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</si>
  <si>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</si>
  <si>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</si>
  <si>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</si>
  <si>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</si>
  <si>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</si>
  <si>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</si>
  <si>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</si>
  <si>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</si>
  <si>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</si>
  <si>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</si>
  <si>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</si>
  <si>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</si>
  <si>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</si>
  <si>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</si>
  <si>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</si>
  <si>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</si>
  <si>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</si>
  <si>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</si>
  <si>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</si>
  <si>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</si>
  <si>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</si>
  <si>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</si>
  <si>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</si>
  <si>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</si>
  <si>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</si>
  <si>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</si>
  <si>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</si>
  <si>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</si>
  <si>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</si>
  <si>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</si>
  <si>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</si>
  <si>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</si>
  <si>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</si>
  <si>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</si>
  <si>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</si>
  <si>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</si>
  <si>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</si>
  <si>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</si>
  <si>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</si>
  <si>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</si>
  <si>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</si>
  <si>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</si>
  <si>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</si>
  <si>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</si>
  <si>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</si>
  <si>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</si>
  <si>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</si>
  <si>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</si>
  <si>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</si>
  <si>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</si>
  <si>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</si>
  <si>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</si>
  <si>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</si>
  <si>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</si>
  <si>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</si>
  <si>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</si>
  <si>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</si>
  <si>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</si>
  <si>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</si>
  <si>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</si>
  <si>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</si>
  <si>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</si>
  <si>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</si>
  <si>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</si>
  <si>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</si>
  <si>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</si>
  <si>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</si>
  <si>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</si>
  <si>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</si>
  <si>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</si>
  <si>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</si>
  <si>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</si>
  <si>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</si>
  <si>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</si>
  <si>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</si>
  <si>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</si>
  <si>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</si>
  <si>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</si>
  <si>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</si>
  <si>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</si>
  <si>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</si>
  <si>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</si>
  <si>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</si>
  <si>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</si>
  <si>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</si>
  <si>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</si>
  <si>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</si>
  <si>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</si>
  <si>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</si>
  <si>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</si>
  <si>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</si>
  <si>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</si>
  <si>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</si>
  <si>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</si>
  <si>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</si>
  <si>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</si>
  <si>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</si>
  <si>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</si>
  <si>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</si>
  <si>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</si>
  <si>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</si>
  <si>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</si>
  <si>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</si>
  <si>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</si>
  <si>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</si>
  <si>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</si>
  <si>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</si>
  <si>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</si>
  <si>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</si>
  <si>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</si>
  <si>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</si>
  <si>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</si>
  <si>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</si>
  <si>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</si>
  <si>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</si>
  <si>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</si>
  <si>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</si>
  <si>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</si>
  <si>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</si>
  <si>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</si>
  <si>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</si>
  <si>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</si>
  <si>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</si>
  <si>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</si>
  <si>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</si>
  <si>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</si>
  <si>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</si>
  <si>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</si>
  <si>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</si>
  <si>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</si>
  <si>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</si>
  <si>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</si>
  <si>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</si>
  <si>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</si>
  <si>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</si>
  <si>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</si>
  <si>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</si>
  <si>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</si>
  <si>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</si>
  <si>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</si>
  <si>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</si>
  <si>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</si>
  <si>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</si>
  <si>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</si>
  <si>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</si>
  <si>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</si>
  <si>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</si>
  <si>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</si>
  <si>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</si>
  <si>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</si>
  <si>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</si>
  <si>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</si>
  <si>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</si>
  <si>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</si>
  <si>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</si>
  <si>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</si>
  <si>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</si>
  <si>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</si>
  <si>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</si>
  <si>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</si>
  <si>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</si>
  <si>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</si>
  <si>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</si>
  <si>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</si>
  <si>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</si>
  <si>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</si>
  <si>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</si>
  <si>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</si>
  <si>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</si>
  <si>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</si>
  <si>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</si>
  <si>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</si>
  <si>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</si>
  <si>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</si>
  <si>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</si>
  <si>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</si>
  <si>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</si>
  <si>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</si>
  <si>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</si>
  <si>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</si>
  <si>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</si>
  <si>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</si>
  <si>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</si>
  <si>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</si>
  <si>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</si>
  <si>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</si>
  <si>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</si>
  <si>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</si>
  <si>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</si>
  <si>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</si>
  <si>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</si>
  <si>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</si>
  <si>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</si>
  <si>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</si>
  <si>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</si>
  <si>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</si>
  <si>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</si>
  <si>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</si>
  <si>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</si>
  <si>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</si>
  <si>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</si>
  <si>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</si>
  <si>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</si>
  <si>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</si>
  <si>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</si>
  <si>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</si>
  <si>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</si>
  <si>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</si>
  <si>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</si>
  <si>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</si>
  <si>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</si>
  <si>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</si>
  <si>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</si>
  <si>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</si>
  <si>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</si>
  <si>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</si>
  <si>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</si>
  <si>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</si>
  <si>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</si>
  <si>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</si>
  <si>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</si>
  <si>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</si>
  <si>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</si>
  <si>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</si>
  <si>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</si>
  <si>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</si>
  <si>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</si>
  <si>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</si>
  <si>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</si>
  <si>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</si>
  <si>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</si>
  <si>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</si>
  <si>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</si>
  <si>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</si>
  <si>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</si>
  <si>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</si>
  <si>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</si>
  <si>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</si>
  <si>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</si>
  <si>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</si>
  <si>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</si>
  <si>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</si>
  <si>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</si>
  <si>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</si>
  <si>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</si>
  <si>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</si>
  <si>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</si>
  <si>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</si>
  <si>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</si>
  <si>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</si>
  <si>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</si>
  <si>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</si>
  <si>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</si>
  <si>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</si>
  <si>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</si>
  <si>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</si>
  <si>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</si>
  <si>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</si>
  <si>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</si>
  <si>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</si>
  <si>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</si>
  <si>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</si>
  <si>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</si>
  <si>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</si>
  <si>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</si>
  <si>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</si>
  <si>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</si>
  <si>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</si>
  <si>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</si>
  <si>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</si>
  <si>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</si>
  <si>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</si>
  <si>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</si>
  <si>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</si>
  <si>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</si>
  <si>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</si>
  <si>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</si>
  <si>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</si>
  <si>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</si>
  <si>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</si>
  <si>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</si>
  <si>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</si>
  <si>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</si>
  <si>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</si>
  <si>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</si>
  <si>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</si>
  <si>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</si>
  <si>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</si>
  <si>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</si>
  <si>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</si>
  <si>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</si>
  <si>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</si>
  <si>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</si>
  <si>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</si>
  <si>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</si>
  <si>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</si>
  <si>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</si>
  <si>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</si>
  <si>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</si>
  <si>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</si>
  <si>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</si>
  <si>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</si>
  <si>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</si>
  <si>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</si>
  <si>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</si>
  <si>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</si>
  <si>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</si>
  <si>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</si>
  <si>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</si>
  <si>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</si>
  <si>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</si>
  <si>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</si>
  <si>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</si>
  <si>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</si>
  <si>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</si>
  <si>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</si>
  <si>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</si>
  <si>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</si>
  <si>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</si>
  <si>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</si>
  <si>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</si>
  <si>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</si>
  <si>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</si>
  <si>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</si>
  <si>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</si>
  <si>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</si>
  <si>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</si>
  <si>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</si>
  <si>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</si>
  <si>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</si>
  <si>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</si>
  <si>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</si>
  <si>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</si>
  <si>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</si>
  <si>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</si>
  <si>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</si>
  <si>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</si>
  <si>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</si>
  <si>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</si>
  <si>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</si>
  <si>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</si>
  <si>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</si>
  <si>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</si>
  <si>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</si>
  <si>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</si>
  <si>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</si>
  <si>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</si>
  <si>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</si>
  <si>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</si>
  <si>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</si>
  <si>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</si>
  <si>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</si>
  <si>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</si>
  <si>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</si>
  <si>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</si>
  <si>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</si>
  <si>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</si>
  <si>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</si>
  <si>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</si>
  <si>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</si>
  <si>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</si>
  <si>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</si>
  <si>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</si>
  <si>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</si>
  <si>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</si>
  <si>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</si>
  <si>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</si>
  <si>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</si>
  <si>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</si>
  <si>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</si>
  <si>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</si>
  <si>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</si>
  <si>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</si>
  <si>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</si>
  <si>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</si>
  <si>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</si>
  <si>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</si>
  <si>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</si>
  <si>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</si>
  <si>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</si>
  <si>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</si>
  <si>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</si>
  <si>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</si>
  <si>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</si>
  <si>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</si>
  <si>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</si>
  <si>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</si>
  <si>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</si>
  <si>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</si>
  <si>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</si>
  <si>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</si>
  <si>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</si>
  <si>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</si>
  <si>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</si>
  <si>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</si>
  <si>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</si>
  <si>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</si>
  <si>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</si>
  <si>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</si>
  <si>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</si>
  <si>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</si>
  <si>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</si>
  <si>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</si>
  <si>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</si>
  <si>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</si>
  <si>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</si>
  <si>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</si>
  <si>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</si>
  <si>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</si>
  <si>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</si>
  <si>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</si>
  <si>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</si>
  <si>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</si>
  <si>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</si>
  <si>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</si>
  <si>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</si>
  <si>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</si>
  <si>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</si>
  <si>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</si>
  <si>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</si>
  <si>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</si>
  <si>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</si>
  <si>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</si>
  <si>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</si>
  <si>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</si>
  <si>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</si>
  <si>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</si>
  <si>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</si>
  <si>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</si>
  <si>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</si>
  <si>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</si>
  <si>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</si>
  <si>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</si>
  <si>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</si>
  <si>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</si>
  <si>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</si>
  <si>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</si>
  <si>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</si>
  <si>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</si>
  <si>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</si>
  <si>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</si>
  <si>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</si>
  <si>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</si>
  <si>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</si>
  <si>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</si>
  <si>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</si>
  <si>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</si>
  <si>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</si>
  <si>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</si>
  <si>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</si>
  <si>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</si>
  <si>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</si>
  <si>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</si>
  <si>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</si>
  <si>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</si>
  <si>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</si>
  <si>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</si>
  <si>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</si>
  <si>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</si>
  <si>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</si>
  <si>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</si>
  <si>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</si>
  <si>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</si>
  <si>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</si>
  <si>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</si>
  <si>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</si>
  <si>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</si>
  <si>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</si>
  <si>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</si>
  <si>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</si>
  <si>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</si>
  <si>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</si>
  <si>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</si>
  <si>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</si>
  <si>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</si>
  <si>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</si>
  <si>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</si>
  <si>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</si>
  <si>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</si>
  <si>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</si>
  <si>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</si>
  <si>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</si>
  <si>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</si>
  <si>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</si>
  <si>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</si>
  <si>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</si>
  <si>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</si>
  <si>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</si>
  <si>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</si>
  <si>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</si>
  <si>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</si>
  <si>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</si>
  <si>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</si>
  <si>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</si>
  <si>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</si>
  <si>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</si>
  <si>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</si>
  <si>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</si>
  <si>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</si>
  <si>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</si>
  <si>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</si>
  <si>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</si>
  <si>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</si>
  <si>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</si>
  <si>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</si>
  <si>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</si>
  <si>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</si>
  <si>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</si>
  <si>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</si>
  <si>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</si>
  <si>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</si>
  <si>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</si>
  <si>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</si>
  <si>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</si>
  <si>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</si>
  <si>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</si>
  <si>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</si>
  <si>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</si>
  <si>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</si>
  <si>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</si>
  <si>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</si>
  <si>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</si>
  <si>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</si>
  <si>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</si>
  <si>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</si>
  <si>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</si>
  <si>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</si>
  <si>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</si>
  <si>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</si>
  <si>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</si>
  <si>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</si>
  <si>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</si>
  <si>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</si>
  <si>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</si>
  <si>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</si>
  <si>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</si>
  <si>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</si>
  <si>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</si>
  <si>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</si>
  <si>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</si>
  <si>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</si>
  <si>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</si>
  <si>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</si>
  <si>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</si>
  <si>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</si>
  <si>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</si>
  <si>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</si>
  <si>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</si>
  <si>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</si>
  <si>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</si>
  <si>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</si>
  <si>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</si>
  <si>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</si>
  <si>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</si>
  <si>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</si>
  <si>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</si>
  <si>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</si>
  <si>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</si>
  <si>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</si>
  <si>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</si>
  <si>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</si>
  <si>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</si>
  <si>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</si>
  <si>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</si>
  <si>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</si>
  <si>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</si>
  <si>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</si>
  <si>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</si>
  <si>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</si>
  <si>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</si>
  <si>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</si>
  <si>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</si>
  <si>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</si>
  <si>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</si>
  <si>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</si>
  <si>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</si>
  <si>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</si>
  <si>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</si>
  <si>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</si>
  <si>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</si>
  <si>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</si>
  <si>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</si>
  <si>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</si>
  <si>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</si>
  <si>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</si>
  <si>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</si>
  <si>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</si>
  <si>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</si>
  <si>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</si>
  <si>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</si>
  <si>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</si>
  <si>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</si>
  <si>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</si>
  <si>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</si>
  <si>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</si>
  <si>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</si>
  <si>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</si>
  <si>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</si>
  <si>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</si>
  <si>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</si>
  <si>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</si>
  <si>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</si>
  <si>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</si>
  <si>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</si>
  <si>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</si>
  <si>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</si>
  <si>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</si>
  <si>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</si>
  <si>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</si>
  <si>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</si>
  <si>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</si>
  <si>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</si>
  <si>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</si>
  <si>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</si>
  <si>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</si>
  <si>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</si>
  <si>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</si>
  <si>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</si>
  <si>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</si>
  <si>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</si>
  <si>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</si>
  <si>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</si>
  <si>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</si>
  <si>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</si>
  <si>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</si>
  <si>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</si>
  <si>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</si>
  <si>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</si>
  <si>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</si>
  <si>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</si>
  <si>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</si>
  <si>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</si>
  <si>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</si>
  <si>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</si>
  <si>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</si>
  <si>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</si>
  <si>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</si>
  <si>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</si>
  <si>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</si>
  <si>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</si>
  <si>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</si>
  <si>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</si>
  <si>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</si>
  <si>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</si>
  <si>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</si>
  <si>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</si>
  <si>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</si>
  <si>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</si>
  <si>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</si>
  <si>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</si>
  <si>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</si>
  <si>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</si>
  <si>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</si>
  <si>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</si>
  <si>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</si>
  <si>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</si>
  <si>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</si>
  <si>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</si>
  <si>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</si>
  <si>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</si>
  <si>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</si>
  <si>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</si>
  <si>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</si>
  <si>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</si>
  <si>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</si>
  <si>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</si>
  <si>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</si>
  <si>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</si>
  <si>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</si>
  <si>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</si>
  <si>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</si>
  <si>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</si>
  <si>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</si>
  <si>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</si>
  <si>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</si>
  <si>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</si>
  <si>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</si>
  <si>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</si>
  <si>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</si>
  <si>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</si>
  <si>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</si>
  <si>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</si>
  <si>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</si>
  <si>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</si>
  <si>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</si>
  <si>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</si>
  <si>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</si>
  <si>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</si>
  <si>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</si>
  <si>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</si>
  <si>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</si>
  <si>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</si>
  <si>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</si>
  <si>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</si>
  <si>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</si>
  <si>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</si>
  <si>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</si>
  <si>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</si>
  <si>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</si>
  <si>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</si>
  <si>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</si>
  <si>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</si>
  <si>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</si>
  <si>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</si>
  <si>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</si>
  <si>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</si>
  <si>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</si>
  <si>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</si>
  <si>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</si>
  <si>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</si>
  <si>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</si>
  <si>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</si>
  <si>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</si>
  <si>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</si>
  <si>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</si>
  <si>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</si>
  <si>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</si>
  <si>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</si>
  <si>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</si>
  <si>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</si>
  <si>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</si>
  <si>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</si>
  <si>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</si>
  <si>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</si>
  <si>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</si>
  <si>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</si>
  <si>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</si>
  <si>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</si>
  <si>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</si>
  <si>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</si>
  <si>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</si>
  <si>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</si>
  <si>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</si>
  <si>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</si>
  <si>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</si>
  <si>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</si>
  <si>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</si>
  <si>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</si>
  <si>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</si>
  <si>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</si>
  <si>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</si>
  <si>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</si>
  <si>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</si>
  <si>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</si>
  <si>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</si>
  <si>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</si>
  <si>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</si>
  <si>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</si>
  <si>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</si>
  <si>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</si>
  <si>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</si>
  <si>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</si>
  <si>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</si>
  <si>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</si>
  <si>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</si>
  <si>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</si>
  <si>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</si>
  <si>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</si>
  <si>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</si>
  <si>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</si>
  <si>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</si>
  <si>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</si>
  <si>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</si>
  <si>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</si>
  <si>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</si>
  <si>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</si>
  <si>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</si>
  <si>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</si>
  <si>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</si>
  <si>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</si>
  <si>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</si>
  <si>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</si>
  <si>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</si>
  <si>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</si>
  <si>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</si>
  <si>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</si>
  <si>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</si>
  <si>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</si>
  <si>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</si>
  <si>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</si>
  <si>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</si>
  <si>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</si>
  <si>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</si>
  <si>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</si>
  <si>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</si>
  <si>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</si>
  <si>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</si>
  <si>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</si>
  <si>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</si>
  <si>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</si>
  <si>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</si>
  <si>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</si>
  <si>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</si>
  <si>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</si>
  <si>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</si>
  <si>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</si>
  <si>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</si>
  <si>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</si>
  <si>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</si>
  <si>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</si>
  <si>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</si>
  <si>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</si>
  <si>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</si>
  <si>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</si>
  <si>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</si>
  <si>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</si>
  <si>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</si>
  <si>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</si>
  <si>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</si>
  <si>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</si>
  <si>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</si>
  <si>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</si>
  <si>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</si>
  <si>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</si>
  <si>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</si>
  <si>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</si>
  <si>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</si>
  <si>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</si>
  <si>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</si>
  <si>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</si>
  <si>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</si>
  <si>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</si>
  <si>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</si>
  <si>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</si>
  <si>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</si>
  <si>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</si>
  <si>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</si>
  <si>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</si>
  <si>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</si>
  <si>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</si>
  <si>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</si>
  <si>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</si>
  <si>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</si>
  <si>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</si>
  <si>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</si>
  <si>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</si>
  <si>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</si>
  <si>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</si>
  <si>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</si>
  <si>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</si>
  <si>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</si>
  <si>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</si>
  <si>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</si>
  <si>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</si>
  <si>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</si>
  <si>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</si>
  <si>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</si>
  <si>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</si>
  <si>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</si>
  <si>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</si>
  <si>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</si>
  <si>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</si>
  <si>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</si>
  <si>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</si>
  <si>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</si>
  <si>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</si>
  <si>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</si>
  <si>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</si>
  <si>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</si>
  <si>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</si>
  <si>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</si>
  <si>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</si>
  <si>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</si>
  <si>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</si>
  <si>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</si>
  <si>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</si>
  <si>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</si>
  <si>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</si>
  <si>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</si>
  <si>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</si>
  <si>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</si>
  <si>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</si>
  <si>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</si>
  <si>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</si>
  <si>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</si>
  <si>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</si>
  <si>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</si>
  <si>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</si>
  <si>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</si>
  <si>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</si>
  <si>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</si>
  <si>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</si>
  <si>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</si>
  <si>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</si>
  <si>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</si>
  <si>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</si>
  <si>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</si>
  <si>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</si>
  <si>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</si>
  <si>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</si>
  <si>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</si>
  <si>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</si>
  <si>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</si>
  <si>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</si>
  <si>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</si>
  <si>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</si>
  <si>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</si>
  <si>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</si>
  <si>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</si>
  <si>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</si>
  <si>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</si>
  <si>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</si>
  <si>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</si>
  <si>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</si>
  <si>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</si>
  <si>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</si>
  <si>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</si>
  <si>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</si>
  <si>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</si>
  <si>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</si>
  <si>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</si>
  <si>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</si>
  <si>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</si>
  <si>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</si>
  <si>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</si>
  <si>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</si>
  <si>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</si>
  <si>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</si>
  <si>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</si>
  <si>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</si>
  <si>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</si>
  <si>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</si>
  <si>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</si>
  <si>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</si>
  <si>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</si>
  <si>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</si>
  <si>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</si>
  <si>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</si>
  <si>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</si>
  <si>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</si>
  <si>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</si>
  <si>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</si>
  <si>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</si>
  <si>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</si>
  <si>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</si>
  <si>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</si>
  <si>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</si>
  <si>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</si>
  <si>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</si>
  <si>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</si>
  <si>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</si>
  <si>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</si>
  <si>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</si>
  <si>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</si>
  <si>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</si>
  <si>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</si>
  <si>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</si>
  <si>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</si>
  <si>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</si>
  <si>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</si>
  <si>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</si>
  <si>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</si>
  <si>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</si>
  <si>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</si>
  <si>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</si>
  <si>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</si>
  <si>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</si>
  <si>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</si>
  <si>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</si>
  <si>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</si>
  <si>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</si>
  <si>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</si>
  <si>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</si>
  <si>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</si>
  <si>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</si>
  <si>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</si>
  <si>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</si>
  <si>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</si>
  <si>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</si>
  <si>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</si>
  <si>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</si>
  <si>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</si>
  <si>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</si>
  <si>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</si>
  <si>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</si>
  <si>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</si>
  <si>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</si>
  <si>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</si>
  <si>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</si>
  <si>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</si>
  <si>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</si>
  <si>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</si>
  <si>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</si>
  <si>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</si>
  <si>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</si>
  <si>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</si>
  <si>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</si>
  <si>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</si>
  <si>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</si>
  <si>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</si>
  <si>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</si>
  <si>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</si>
  <si>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</si>
  <si>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</si>
  <si>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</si>
  <si>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</si>
  <si>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</si>
  <si>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</si>
  <si>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</si>
  <si>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</si>
  <si>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</si>
  <si>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</si>
  <si>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</si>
  <si>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</si>
  <si>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</si>
  <si>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</si>
  <si>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</si>
  <si>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</si>
  <si>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</si>
  <si>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</si>
  <si>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</si>
  <si>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</si>
  <si>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</si>
  <si>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</si>
  <si>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</si>
  <si>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</si>
  <si>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</si>
  <si>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</si>
  <si>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</si>
  <si>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</si>
  <si>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</si>
  <si>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</si>
  <si>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</si>
  <si>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</si>
  <si>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</si>
  <si>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</si>
  <si>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</si>
  <si>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</si>
  <si>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</si>
  <si>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</si>
  <si>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</si>
  <si>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</si>
  <si>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</si>
  <si>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</si>
  <si>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</si>
  <si>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</si>
  <si>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</si>
  <si>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</si>
  <si>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</si>
  <si>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</si>
  <si>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</si>
  <si>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</si>
  <si>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</si>
  <si>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</si>
  <si>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</si>
  <si>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</si>
  <si>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</si>
  <si>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</si>
  <si>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</si>
  <si>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</si>
  <si>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</si>
  <si>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</si>
  <si>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</si>
  <si>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</si>
  <si>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</si>
  <si>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</si>
  <si>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</si>
  <si>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</si>
  <si>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</si>
  <si>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</si>
  <si>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</si>
  <si>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</si>
  <si>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</si>
  <si>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</si>
  <si>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</si>
  <si>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</si>
  <si>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</si>
  <si>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</si>
  <si>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</si>
  <si>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</si>
  <si>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</si>
  <si>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</si>
  <si>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</si>
  <si>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</si>
  <si>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</si>
  <si>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</si>
  <si>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</si>
  <si>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</si>
  <si>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</si>
  <si>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</si>
  <si>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</si>
  <si>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</si>
  <si>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</si>
  <si>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</si>
  <si>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</si>
  <si>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</si>
  <si>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</si>
  <si>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</si>
  <si>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</si>
  <si>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</si>
  <si>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</si>
  <si>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</si>
  <si>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</si>
  <si>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</si>
  <si>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</si>
  <si>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</si>
  <si>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</si>
  <si>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</si>
  <si>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</si>
  <si>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</si>
  <si>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</si>
  <si>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</si>
  <si>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</si>
  <si>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</si>
  <si>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</si>
  <si>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</si>
  <si>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</si>
  <si>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</si>
  <si>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</si>
  <si>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</si>
  <si>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</si>
  <si>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</si>
  <si>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</si>
  <si>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</si>
  <si>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</si>
  <si>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</si>
  <si>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</si>
  <si>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</si>
  <si>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</si>
  <si>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</si>
  <si>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</si>
  <si>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</si>
  <si>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</si>
  <si>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</si>
  <si>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</si>
  <si>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</si>
  <si>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</si>
  <si>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</si>
  <si>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</si>
  <si>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</si>
  <si>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</si>
  <si>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</si>
  <si>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</si>
  <si>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</si>
  <si>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</si>
  <si>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</si>
  <si>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</si>
  <si>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</si>
  <si>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</si>
  <si>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</si>
  <si>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</si>
  <si>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</si>
  <si>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</si>
  <si>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</si>
  <si>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</si>
  <si>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</si>
  <si>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</si>
  <si>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</si>
  <si>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</si>
  <si>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</si>
  <si>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</si>
  <si>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</si>
  <si>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</si>
  <si>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</si>
  <si>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</si>
  <si>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</si>
  <si>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</si>
  <si>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</si>
  <si>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</si>
  <si>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</si>
  <si>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</si>
  <si>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</si>
  <si>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</si>
  <si>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</si>
  <si>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</si>
  <si>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</si>
  <si>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</si>
  <si>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</si>
  <si>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</si>
  <si>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</si>
  <si>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</si>
  <si>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</si>
  <si>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</si>
  <si>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</si>
  <si>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</si>
  <si>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</si>
  <si>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</si>
  <si>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</si>
  <si>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</si>
  <si>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</si>
  <si>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</si>
  <si>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</si>
  <si>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</si>
  <si>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</si>
  <si>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</si>
  <si>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</si>
  <si>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</si>
  <si>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</si>
  <si>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</si>
  <si>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</si>
  <si>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</si>
  <si>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</si>
  <si>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</si>
  <si>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</si>
  <si>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</si>
  <si>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</si>
  <si>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</si>
  <si>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</si>
  <si>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</si>
  <si>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</si>
  <si>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</si>
  <si>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</si>
  <si>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</si>
  <si>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</si>
  <si>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</si>
  <si>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</si>
  <si>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</si>
  <si>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</si>
  <si>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</si>
  <si>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</si>
  <si>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</si>
  <si>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</si>
  <si>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</si>
  <si>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</si>
  <si>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</si>
  <si>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</si>
  <si>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</si>
  <si>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</si>
  <si>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</si>
  <si>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</si>
  <si>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</si>
  <si>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</si>
  <si>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</si>
  <si>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</si>
  <si>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</si>
  <si>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</si>
  <si>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</si>
  <si>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</si>
  <si>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</si>
  <si>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</si>
  <si>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</si>
  <si>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</si>
  <si>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</si>
  <si>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</si>
  <si>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</si>
  <si>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</si>
  <si>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</si>
  <si>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</si>
  <si>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</si>
  <si>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</si>
  <si>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</si>
  <si>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</si>
  <si>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</si>
  <si>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</si>
  <si>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</si>
  <si>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</si>
  <si>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</si>
  <si>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</si>
  <si>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</si>
  <si>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</si>
  <si>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</si>
  <si>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</si>
  <si>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</si>
  <si>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</si>
  <si>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</si>
  <si>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</si>
  <si>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</si>
  <si>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</si>
  <si>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</si>
  <si>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</si>
  <si>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</si>
  <si>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</si>
  <si>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</si>
  <si>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</si>
  <si>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</si>
  <si>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</si>
  <si>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</si>
  <si>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</si>
  <si>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</si>
  <si>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</si>
  <si>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</si>
  <si>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</si>
  <si>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</si>
  <si>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</si>
  <si>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</si>
  <si>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</si>
  <si>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</si>
  <si>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</si>
  <si>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</si>
  <si>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</si>
  <si>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</si>
  <si>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</si>
  <si>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</si>
  <si>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</si>
  <si>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</si>
  <si>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</si>
  <si>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</si>
  <si>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</si>
  <si>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</si>
  <si>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</si>
  <si>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</si>
  <si>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</si>
  <si>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</si>
  <si>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</si>
  <si>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</si>
  <si>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</si>
  <si>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</si>
  <si>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</si>
  <si>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</si>
  <si>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</si>
  <si>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</si>
  <si>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</si>
  <si>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</si>
  <si>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</si>
  <si>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</si>
  <si>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</si>
  <si>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</si>
  <si>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</si>
  <si>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</si>
  <si>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</si>
  <si>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</si>
  <si>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</si>
  <si>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</si>
  <si>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</si>
  <si>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</si>
  <si>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</si>
  <si>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</si>
  <si>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</si>
  <si>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</si>
  <si>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</si>
  <si>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</si>
  <si>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</si>
  <si>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</si>
  <si>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</si>
  <si>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</si>
  <si>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</si>
  <si>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</si>
  <si>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</si>
  <si>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</si>
  <si>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</si>
  <si>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</si>
  <si>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</si>
  <si>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</si>
  <si>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</si>
  <si>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</si>
  <si>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</si>
  <si>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</si>
  <si>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</si>
  <si>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</si>
  <si>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</si>
  <si>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</si>
  <si>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</si>
  <si>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</si>
  <si>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</si>
  <si>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</si>
  <si>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</si>
  <si>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</si>
  <si>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</si>
  <si>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</si>
  <si>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</si>
  <si>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</si>
  <si>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</si>
  <si>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</si>
  <si>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</si>
  <si>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</si>
  <si>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</si>
  <si>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</si>
  <si>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</si>
  <si>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</si>
  <si>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</si>
  <si>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</si>
  <si>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</si>
  <si>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</si>
  <si>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</si>
  <si>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</si>
  <si>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</si>
  <si>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</si>
  <si>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</si>
  <si>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</si>
  <si>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</si>
  <si>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</si>
  <si>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</si>
  <si>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</si>
  <si>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</si>
  <si>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</si>
  <si>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</si>
  <si>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</si>
  <si>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</si>
  <si>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</si>
  <si>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</si>
  <si>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</si>
  <si>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</si>
  <si>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</si>
  <si>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</si>
  <si>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</si>
  <si>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</si>
  <si>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</si>
  <si>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</si>
  <si>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</si>
  <si>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</si>
  <si>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</si>
  <si>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</si>
  <si>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</si>
  <si>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</si>
  <si>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</si>
  <si>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</si>
  <si>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</si>
  <si>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</si>
  <si>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</si>
  <si>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</si>
  <si>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</si>
  <si>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</si>
  <si>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</si>
  <si>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</si>
  <si>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</si>
  <si>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</si>
  <si>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</si>
  <si>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</si>
  <si>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</si>
  <si>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</si>
  <si>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</si>
  <si>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</si>
  <si>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</si>
  <si>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</si>
  <si>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</si>
  <si>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</si>
  <si>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</si>
  <si>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</si>
  <si>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</si>
  <si>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</si>
  <si>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</si>
  <si>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</si>
  <si>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</si>
  <si>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</si>
  <si>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</si>
  <si>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</si>
  <si>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</si>
  <si>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</si>
  <si>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</si>
  <si>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</si>
  <si>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</si>
  <si>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</si>
  <si>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</si>
  <si>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</si>
  <si>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</si>
  <si>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</si>
  <si>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</si>
  <si>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</si>
  <si>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</si>
  <si>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</si>
  <si>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</si>
  <si>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</si>
  <si>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</si>
  <si>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</si>
  <si>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</si>
  <si>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</si>
  <si>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</si>
  <si>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</si>
  <si>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</si>
  <si>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</si>
  <si>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</si>
  <si>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</si>
  <si>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</si>
  <si>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</si>
  <si>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</si>
  <si>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</si>
  <si>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</si>
  <si>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</si>
  <si>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</si>
  <si>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</si>
  <si>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</si>
  <si>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</si>
  <si>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</si>
  <si>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</si>
  <si>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</si>
  <si>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</si>
  <si>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</si>
  <si>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</si>
  <si>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</si>
  <si>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</si>
  <si>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</si>
  <si>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</si>
  <si>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</si>
  <si>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</si>
  <si>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</si>
  <si>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</si>
  <si>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</si>
  <si>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</si>
  <si>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</si>
  <si>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</si>
  <si>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</si>
  <si>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</si>
  <si>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</si>
  <si>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</si>
  <si>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</si>
  <si>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</si>
  <si>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</si>
  <si>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</si>
  <si>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</si>
  <si>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</si>
  <si>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</si>
  <si>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</si>
  <si>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</si>
  <si>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</si>
  <si>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</si>
  <si>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</si>
  <si>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</si>
  <si>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</si>
  <si>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</si>
  <si>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</si>
  <si>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</si>
  <si>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</si>
  <si>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</si>
  <si>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</si>
  <si>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</si>
  <si>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</si>
  <si>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</si>
  <si>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</si>
  <si>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</si>
  <si>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</si>
  <si>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</si>
  <si>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</si>
  <si>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</si>
  <si>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</si>
  <si>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</si>
  <si>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</si>
  <si>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</si>
  <si>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</si>
  <si>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</si>
  <si>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</si>
  <si>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</si>
  <si>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</si>
  <si>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</si>
  <si>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</si>
  <si>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</si>
  <si>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</si>
  <si>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</si>
  <si>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</si>
  <si>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</si>
  <si>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</si>
  <si>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</si>
  <si>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</si>
  <si>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</si>
  <si>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</si>
  <si>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</si>
  <si>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</si>
  <si>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</si>
  <si>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</si>
  <si>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</si>
  <si>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</si>
  <si>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</si>
  <si>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</si>
  <si>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</si>
  <si>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</si>
  <si>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</si>
  <si>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</si>
  <si>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</si>
  <si>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</si>
  <si>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</si>
  <si>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</si>
  <si>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</si>
  <si>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</si>
  <si>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</si>
  <si>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</si>
  <si>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</si>
  <si>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</si>
  <si>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</si>
  <si>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</si>
  <si>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</si>
  <si>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</si>
  <si>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</si>
  <si>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</si>
  <si>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</si>
  <si>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</si>
  <si>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</si>
  <si>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</si>
  <si>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</si>
  <si>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</si>
  <si>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</si>
  <si>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</si>
  <si>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</si>
  <si>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</si>
  <si>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</si>
  <si>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</si>
  <si>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</si>
  <si>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</si>
  <si>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</si>
  <si>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</si>
  <si>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</si>
  <si>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</si>
  <si>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</si>
  <si>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</si>
  <si>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</si>
  <si>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</si>
  <si>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</si>
  <si>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</si>
  <si>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</si>
  <si>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</si>
  <si>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</si>
  <si>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</si>
  <si>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</si>
  <si>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</si>
  <si>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</si>
  <si>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</si>
  <si>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</si>
  <si>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</si>
  <si>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</si>
  <si>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</si>
  <si>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</si>
  <si>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</si>
  <si>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</si>
  <si>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</si>
  <si>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</si>
  <si>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</si>
  <si>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</si>
  <si>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</si>
  <si>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</si>
  <si>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</si>
  <si>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</si>
  <si>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</si>
  <si>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</si>
  <si>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</si>
  <si>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</si>
  <si>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</si>
  <si>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</si>
  <si>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</si>
  <si>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</si>
  <si>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</si>
  <si>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</si>
  <si>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</si>
  <si>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</si>
  <si>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</si>
  <si>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</si>
  <si>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</si>
  <si>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</si>
  <si>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</si>
  <si>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</si>
  <si>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</si>
  <si>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</si>
  <si>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</si>
  <si>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</si>
  <si>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</si>
  <si>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</si>
  <si>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</si>
  <si>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</si>
  <si>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</si>
  <si>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</si>
  <si>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</si>
  <si>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</si>
  <si>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</si>
  <si>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</si>
  <si>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</si>
  <si>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</si>
  <si>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</si>
  <si>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</si>
  <si>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</si>
  <si>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</si>
  <si>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</si>
  <si>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</si>
  <si>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</si>
  <si>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</si>
  <si>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</si>
  <si>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</si>
  <si>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</si>
  <si>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</si>
  <si>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</si>
  <si>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</si>
  <si>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</si>
  <si>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</si>
  <si>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</si>
  <si>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</si>
  <si>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</si>
  <si>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</si>
  <si>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</si>
  <si>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</si>
  <si>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</si>
  <si>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</si>
  <si>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</si>
  <si>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</si>
  <si>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</si>
  <si>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</si>
  <si>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</si>
  <si>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</si>
  <si>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</si>
  <si>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</si>
  <si>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</si>
  <si>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</si>
  <si>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</si>
  <si>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</si>
  <si>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</si>
  <si>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</si>
  <si>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</si>
  <si>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</si>
  <si>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</si>
  <si>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</si>
  <si>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</si>
  <si>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</si>
  <si>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</si>
  <si>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</si>
  <si>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</si>
  <si>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</si>
  <si>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</si>
  <si>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</si>
  <si>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</si>
  <si>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</si>
  <si>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</si>
  <si>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</si>
  <si>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</si>
  <si>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</si>
  <si>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</si>
  <si>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</si>
  <si>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</si>
  <si>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</si>
  <si>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</si>
  <si>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</si>
  <si>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</si>
  <si>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</si>
  <si>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</si>
  <si>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</si>
  <si>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</si>
  <si>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</si>
  <si>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</si>
  <si>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</si>
  <si>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</si>
  <si>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</si>
  <si>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</si>
  <si>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</si>
  <si>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</si>
  <si>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</si>
  <si>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</si>
  <si>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</si>
  <si>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</si>
  <si>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</si>
  <si>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</si>
  <si>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</si>
  <si>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</si>
  <si>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</si>
  <si>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</si>
  <si>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</si>
  <si>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</si>
  <si>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</si>
  <si>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</si>
  <si>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</si>
  <si>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</si>
  <si>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</si>
  <si>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</si>
  <si>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</si>
  <si>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</si>
  <si>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</si>
  <si>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</si>
  <si>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</si>
  <si>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</si>
  <si>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</si>
  <si>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</si>
  <si>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</si>
  <si>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</si>
  <si>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</si>
  <si>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</si>
  <si>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</si>
  <si>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</si>
  <si>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</si>
  <si>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</si>
  <si>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</si>
  <si>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</si>
  <si>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</si>
  <si>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</si>
  <si>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</si>
  <si>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</si>
  <si>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</si>
  <si>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</si>
  <si>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</si>
  <si>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</si>
  <si>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</si>
  <si>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</si>
  <si>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</si>
  <si>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</si>
  <si>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</si>
  <si>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</si>
  <si>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</si>
  <si>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</si>
  <si>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</si>
  <si>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</si>
  <si>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</si>
  <si>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</si>
  <si>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</si>
  <si>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</si>
  <si>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</si>
  <si>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</si>
  <si>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</si>
  <si>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</si>
  <si>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</si>
  <si>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</si>
  <si>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</si>
  <si>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</si>
  <si>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</si>
  <si>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</si>
  <si>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</si>
  <si>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</si>
  <si>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</si>
  <si>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</si>
  <si>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</si>
  <si>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</si>
  <si>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</si>
  <si>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</si>
  <si>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</si>
  <si>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</si>
  <si>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</si>
  <si>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</si>
  <si>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</si>
  <si>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</si>
  <si>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</si>
  <si>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</si>
  <si>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</si>
  <si>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</si>
  <si>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</si>
  <si>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</si>
  <si>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</si>
  <si>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</si>
  <si>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</si>
  <si>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</si>
  <si>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</si>
  <si>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</si>
  <si>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</si>
  <si>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</si>
  <si>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</si>
  <si>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</si>
  <si>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</si>
  <si>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</si>
  <si>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</si>
  <si>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</si>
  <si>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</si>
  <si>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</si>
  <si>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</si>
  <si>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</si>
  <si>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</si>
  <si>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</si>
  <si>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</si>
  <si>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</si>
  <si>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</si>
  <si>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</si>
  <si>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</si>
  <si>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</si>
  <si>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</si>
  <si>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</si>
  <si>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</si>
  <si>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</si>
  <si>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</si>
  <si>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</si>
  <si>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</si>
  <si>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</si>
  <si>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</si>
  <si>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</si>
  <si>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</si>
  <si>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</si>
  <si>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</si>
  <si>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</si>
  <si>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</si>
  <si>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</si>
  <si>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</si>
  <si>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</si>
  <si>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</si>
  <si>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</si>
  <si>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</si>
  <si>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</si>
  <si>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</si>
  <si>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</si>
  <si>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</si>
  <si>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</si>
  <si>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</si>
  <si>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</si>
  <si>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</si>
  <si>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</si>
  <si>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</si>
  <si>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</si>
  <si>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</si>
  <si>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</si>
  <si>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</si>
  <si>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</si>
  <si>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</si>
  <si>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</si>
  <si>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</si>
  <si>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</si>
  <si>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</si>
  <si>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</si>
  <si>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</si>
  <si>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</si>
  <si>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</si>
  <si>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</si>
  <si>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</si>
  <si>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</si>
  <si>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</si>
  <si>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</si>
  <si>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</si>
  <si>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</si>
  <si>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</si>
  <si>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</si>
  <si>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</si>
  <si>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</si>
  <si>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</si>
  <si>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</si>
  <si>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</si>
  <si>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</si>
  <si>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</si>
  <si>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</si>
  <si>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</si>
  <si>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</si>
  <si>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</si>
  <si>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</si>
  <si>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</si>
  <si>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</si>
  <si>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</si>
  <si>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</si>
  <si>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</si>
  <si>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</si>
  <si>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</si>
  <si>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</si>
  <si>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</si>
  <si>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</si>
  <si>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</si>
  <si>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</si>
  <si>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</si>
  <si>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</si>
  <si>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</si>
  <si>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</si>
  <si>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</si>
  <si>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</si>
  <si>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</si>
  <si>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</si>
  <si>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</si>
  <si>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</si>
  <si>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</si>
  <si>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</si>
  <si>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</si>
  <si>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</si>
  <si>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</si>
  <si>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</si>
  <si>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</si>
  <si>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</si>
  <si>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</si>
  <si>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</si>
  <si>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</si>
  <si>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</si>
  <si>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</si>
  <si>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</si>
  <si>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</si>
  <si>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</si>
  <si>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</si>
  <si>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</si>
  <si>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</si>
  <si>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</si>
  <si>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</si>
  <si>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</si>
  <si>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</si>
  <si>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</si>
  <si>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</si>
  <si>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</si>
  <si>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</si>
  <si>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</si>
  <si>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</si>
  <si>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</si>
  <si>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</si>
  <si>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</si>
  <si>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</si>
  <si>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</si>
  <si>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</si>
  <si>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</si>
  <si>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</si>
  <si>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</si>
  <si>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</si>
  <si>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</si>
  <si>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</si>
  <si>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</si>
  <si>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</si>
  <si>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</si>
  <si>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</si>
  <si>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</si>
  <si>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</si>
  <si>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</si>
  <si>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</si>
  <si>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</si>
  <si>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</si>
  <si>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</si>
  <si>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</si>
  <si>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</si>
  <si>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</si>
  <si>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</si>
  <si>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</si>
  <si>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</si>
  <si>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</si>
  <si>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</si>
  <si>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</si>
  <si>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</si>
  <si>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</si>
  <si>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</si>
  <si>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</si>
  <si>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</si>
  <si>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</si>
  <si>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</si>
  <si>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</si>
  <si>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</si>
  <si>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</si>
  <si>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</si>
  <si>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</si>
  <si>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</si>
  <si>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</si>
  <si>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</si>
  <si>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</si>
  <si>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</si>
  <si>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</si>
  <si>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</si>
  <si>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</si>
  <si>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</si>
  <si>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</si>
  <si>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</si>
  <si>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</si>
  <si>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</si>
  <si>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</si>
  <si>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</si>
  <si>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</si>
  <si>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</si>
  <si>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</si>
  <si>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</si>
  <si>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</si>
  <si>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</si>
  <si>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</si>
  <si>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</si>
  <si>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</si>
  <si>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</si>
  <si>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</si>
  <si>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</si>
  <si>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</si>
  <si>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</si>
  <si>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</si>
  <si>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</si>
  <si>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</si>
  <si>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</si>
  <si>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</si>
  <si>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</si>
  <si>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</si>
  <si>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</si>
  <si>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</si>
  <si>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</si>
  <si>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</si>
  <si>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</si>
  <si>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</si>
  <si>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</si>
  <si>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</si>
  <si>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</si>
  <si>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</si>
  <si>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</si>
  <si>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</si>
  <si>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</si>
  <si>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</si>
  <si>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</si>
  <si>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</si>
  <si>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</si>
  <si>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</si>
  <si>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</si>
  <si>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</si>
  <si>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</si>
  <si>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</si>
  <si>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</si>
  <si>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</si>
  <si>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</si>
  <si>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</si>
  <si>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</si>
  <si>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</si>
  <si>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</si>
  <si>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</si>
  <si>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</si>
  <si>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</si>
  <si>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</si>
  <si>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</si>
  <si>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</si>
  <si>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</si>
  <si>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</si>
  <si>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</si>
  <si>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</si>
  <si>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</si>
  <si>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</si>
  <si>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</si>
  <si>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</si>
  <si>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</si>
  <si>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</si>
  <si>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</si>
  <si>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</si>
  <si>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</si>
  <si>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</si>
  <si>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</si>
  <si>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</si>
  <si>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</si>
  <si>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</si>
  <si>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</si>
  <si>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</si>
  <si>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</si>
  <si>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</si>
  <si>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</si>
  <si>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</si>
  <si>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</si>
  <si>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</si>
  <si>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</si>
  <si>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</si>
  <si>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</si>
  <si>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</si>
  <si>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</si>
  <si>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</si>
  <si>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</si>
  <si>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</si>
  <si>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</si>
  <si>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</si>
  <si>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</si>
  <si>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</si>
  <si>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</si>
  <si>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</si>
  <si>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</si>
  <si>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</si>
  <si>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</si>
  <si>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</si>
  <si>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</si>
  <si>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</si>
  <si>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</si>
  <si>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</si>
  <si>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</si>
  <si>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</si>
  <si>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</si>
  <si>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</si>
  <si>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</si>
  <si>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</si>
  <si>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</si>
  <si>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</si>
  <si>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</si>
  <si>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</si>
  <si>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</si>
  <si>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</si>
  <si>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</si>
  <si>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</si>
  <si>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</si>
  <si>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</si>
  <si>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</si>
  <si>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</si>
  <si>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</si>
  <si>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</si>
  <si>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</si>
  <si>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</si>
  <si>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</si>
  <si>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</si>
  <si>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</si>
  <si>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</si>
  <si>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</si>
  <si>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</si>
  <si>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</si>
  <si>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</si>
  <si>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</si>
  <si>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</si>
  <si>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</si>
  <si>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</si>
  <si>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</si>
  <si>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</si>
  <si>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</si>
  <si>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</si>
  <si>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</si>
  <si>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</si>
  <si>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</si>
  <si>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</si>
  <si>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</si>
  <si>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</si>
  <si>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</si>
  <si>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</si>
  <si>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</si>
  <si>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</si>
  <si>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</si>
  <si>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</si>
  <si>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</si>
  <si>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</si>
  <si>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</si>
  <si>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</si>
  <si>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</si>
  <si>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</si>
  <si>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</si>
  <si>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</si>
  <si>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</si>
  <si>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</si>
  <si>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</si>
  <si>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</si>
  <si>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</si>
  <si>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</si>
  <si>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</si>
  <si>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</si>
  <si>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</si>
  <si>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</si>
  <si>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</si>
  <si>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</si>
  <si>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</si>
  <si>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</si>
  <si>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</si>
  <si>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</si>
  <si>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</si>
  <si>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</si>
  <si>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</si>
  <si>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</si>
  <si>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</si>
  <si>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</si>
  <si>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</si>
  <si>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</si>
  <si>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</si>
  <si>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</si>
  <si>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</si>
  <si>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</si>
  <si>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</si>
  <si>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</si>
  <si>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</si>
  <si>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</si>
  <si>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</si>
  <si>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</si>
  <si>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</si>
  <si>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</si>
  <si>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</si>
  <si>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</si>
  <si>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</si>
  <si>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</si>
  <si>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</si>
  <si>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</si>
  <si>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</si>
  <si>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</si>
  <si>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</si>
  <si>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</si>
  <si>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</si>
  <si>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</si>
  <si>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</si>
  <si>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</si>
  <si>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</si>
  <si>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</si>
  <si>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</si>
  <si>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</si>
  <si>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</si>
  <si>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</si>
  <si>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</si>
  <si>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</si>
  <si>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</si>
  <si>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</si>
  <si>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</si>
  <si>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</si>
  <si>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</si>
  <si>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</si>
  <si>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</si>
  <si>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</si>
  <si>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</si>
  <si>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</si>
  <si>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</si>
  <si>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</si>
  <si>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</si>
  <si>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</si>
  <si>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</si>
  <si>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</si>
  <si>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</si>
  <si>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</si>
  <si>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</si>
  <si>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</si>
  <si>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</si>
  <si>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</si>
  <si>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</si>
  <si>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</si>
  <si>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</si>
  <si>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</si>
  <si>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</si>
  <si>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</si>
  <si>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</si>
  <si>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</si>
  <si>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</si>
  <si>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</si>
  <si>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</si>
  <si>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</si>
  <si>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</si>
  <si>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</si>
  <si>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</si>
  <si>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</si>
  <si>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</si>
  <si>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</si>
  <si>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</si>
  <si>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</si>
  <si>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</si>
  <si>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</si>
  <si>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</si>
  <si>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</si>
  <si>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</si>
  <si>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</si>
  <si>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</si>
  <si>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</si>
  <si>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</si>
  <si>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</si>
  <si>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</si>
  <si>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</si>
  <si>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</si>
  <si>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</si>
  <si>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</si>
  <si>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</si>
  <si>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</si>
  <si>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</si>
  <si>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</si>
  <si>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</si>
  <si>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</si>
  <si>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</si>
  <si>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</si>
  <si>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</si>
  <si>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</si>
  <si>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</si>
  <si>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</si>
  <si>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</si>
  <si>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</si>
  <si>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</si>
  <si>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</si>
  <si>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</si>
  <si>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</si>
  <si>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</si>
  <si>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</si>
  <si>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</si>
  <si>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</si>
  <si>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</si>
  <si>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</si>
  <si>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</si>
  <si>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</si>
  <si>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</si>
  <si>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</si>
  <si>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</si>
  <si>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</si>
  <si>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</si>
  <si>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</si>
  <si>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</si>
  <si>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</si>
  <si>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</si>
  <si>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</si>
  <si>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</si>
  <si>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</si>
  <si>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</si>
  <si>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</si>
  <si>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</si>
  <si>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</si>
  <si>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</si>
  <si>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</si>
  <si>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</si>
  <si>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</si>
  <si>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</si>
  <si>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</si>
  <si>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</si>
  <si>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</si>
  <si>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</si>
  <si>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</si>
  <si>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</si>
  <si>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</si>
  <si>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</si>
  <si>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</si>
  <si>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</si>
  <si>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</si>
  <si>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</si>
  <si>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</si>
  <si>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</si>
  <si>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</si>
  <si>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</si>
  <si>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</si>
  <si>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</si>
  <si>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</si>
  <si>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</si>
  <si>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</si>
  <si>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</si>
  <si>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</si>
  <si>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</si>
  <si>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</si>
  <si>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</si>
  <si>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</si>
  <si>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</si>
  <si>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</si>
  <si>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</si>
  <si>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</si>
  <si>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</si>
  <si>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</si>
  <si>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</si>
  <si>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</si>
  <si>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</si>
  <si>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</si>
  <si>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</si>
  <si>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</si>
  <si>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</si>
  <si>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</si>
  <si>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</si>
  <si>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</si>
  <si>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</si>
  <si>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</si>
  <si>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</si>
  <si>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</si>
  <si>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</si>
  <si>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</si>
  <si>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</si>
  <si>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</si>
  <si>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</si>
  <si>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</si>
  <si>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</si>
  <si>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</si>
  <si>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</si>
  <si>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</si>
  <si>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</si>
  <si>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</si>
  <si>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</si>
  <si>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</si>
  <si>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</si>
  <si>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</si>
  <si>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</si>
  <si>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</si>
  <si>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</si>
  <si>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</si>
  <si>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</si>
  <si>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</si>
  <si>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</si>
  <si>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</si>
  <si>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</si>
  <si>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</si>
  <si>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</si>
  <si>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</si>
  <si>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</si>
  <si>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</si>
  <si>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</si>
  <si>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</si>
  <si>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</si>
  <si>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</si>
  <si>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</si>
  <si>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</si>
  <si>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</si>
  <si>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</si>
  <si>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</si>
  <si>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</si>
  <si>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</si>
  <si>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</si>
  <si>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</si>
  <si>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</si>
  <si>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</si>
  <si>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</si>
  <si>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</si>
  <si>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</si>
  <si>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</si>
  <si>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</si>
  <si>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</si>
  <si>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</si>
  <si>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</si>
  <si>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</si>
  <si>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</si>
  <si>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</si>
  <si>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</si>
  <si>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</si>
  <si>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</si>
  <si>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</si>
  <si>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</si>
  <si>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</si>
  <si>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</si>
  <si>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</si>
  <si>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</si>
  <si>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</si>
  <si>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</si>
  <si>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</si>
  <si>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</si>
  <si>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</si>
  <si>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</si>
  <si>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</si>
  <si>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</si>
  <si>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</si>
  <si>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</si>
  <si>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</si>
  <si>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</si>
  <si>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</si>
  <si>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</si>
  <si>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</si>
  <si>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</si>
  <si>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</si>
  <si>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</si>
  <si>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</si>
  <si>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</si>
  <si>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</si>
  <si>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</si>
  <si>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</si>
  <si>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</si>
  <si>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</si>
  <si>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</si>
  <si>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</si>
  <si>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</si>
  <si>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</si>
  <si>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</si>
  <si>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</si>
  <si>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</si>
  <si>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</si>
  <si>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</si>
  <si>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</si>
  <si>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</si>
  <si>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</si>
  <si>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</si>
  <si>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</si>
  <si>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</si>
  <si>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</si>
  <si>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</si>
  <si>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</si>
  <si>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</si>
  <si>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</si>
  <si>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</si>
  <si>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</si>
  <si>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</si>
  <si>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</si>
  <si>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</si>
  <si>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</si>
  <si>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</si>
  <si>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</si>
  <si>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</si>
  <si>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</si>
  <si>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</si>
  <si>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</si>
  <si>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</si>
  <si>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</si>
  <si>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</si>
  <si>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</si>
  <si>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</si>
  <si>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</si>
  <si>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</si>
  <si>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</si>
  <si>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</si>
  <si>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</si>
  <si>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</si>
  <si>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</si>
  <si>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</si>
  <si>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</si>
  <si>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</si>
  <si>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</si>
  <si>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</si>
  <si>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</si>
  <si>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</si>
  <si>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</si>
  <si>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</si>
  <si>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</si>
  <si>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</si>
  <si>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</si>
  <si>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</si>
  <si>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</si>
  <si>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</si>
  <si>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</si>
  <si>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</si>
  <si>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</si>
  <si>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</si>
  <si>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</si>
  <si>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</si>
  <si>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</si>
  <si>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</si>
  <si>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</si>
  <si>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</si>
  <si>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</si>
  <si>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</si>
  <si>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</si>
  <si>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</si>
  <si>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</si>
  <si>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</si>
  <si>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</si>
  <si>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</si>
  <si>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</si>
  <si>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</si>
  <si>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</si>
  <si>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</si>
  <si>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</si>
  <si>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</si>
  <si>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</si>
  <si>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</si>
  <si>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</si>
  <si>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</si>
  <si>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</si>
  <si>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</si>
  <si>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</si>
  <si>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</si>
  <si>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</si>
  <si>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</si>
  <si>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</si>
  <si>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</si>
  <si>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</si>
  <si>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</si>
  <si>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</si>
  <si>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</si>
  <si>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</si>
  <si>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</si>
  <si>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</si>
  <si>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</si>
  <si>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</si>
  <si>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</si>
  <si>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</si>
  <si>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</si>
  <si>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</si>
  <si>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</si>
  <si>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</si>
  <si>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</si>
  <si>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</si>
  <si>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</si>
  <si>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</si>
  <si>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</si>
  <si>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</si>
  <si>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</si>
  <si>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</si>
  <si>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</si>
  <si>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</si>
  <si>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</si>
  <si>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</si>
  <si>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</si>
  <si>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</si>
  <si>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</si>
  <si>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</si>
  <si>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</si>
  <si>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</si>
  <si>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</si>
  <si>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</si>
  <si>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</si>
  <si>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</si>
  <si>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</si>
  <si>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</si>
  <si>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</si>
  <si>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</si>
  <si>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</si>
  <si>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</si>
  <si>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</si>
  <si>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</si>
  <si>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</si>
  <si>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</si>
  <si>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</si>
  <si>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</si>
  <si>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</si>
  <si>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</si>
  <si>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</si>
  <si>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</si>
  <si>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</si>
  <si>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</si>
  <si>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</si>
  <si>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</si>
  <si>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</si>
  <si>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</si>
  <si>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</si>
  <si>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</si>
  <si>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</si>
  <si>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</si>
  <si>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</si>
  <si>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</si>
  <si>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</si>
  <si>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</si>
  <si>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</si>
  <si>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</si>
  <si>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</si>
  <si>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</si>
  <si>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</si>
  <si>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</si>
  <si>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</si>
  <si>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</si>
  <si>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</si>
  <si>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</si>
  <si>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</si>
  <si>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</si>
  <si>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</si>
  <si>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</si>
  <si>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</si>
  <si>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</si>
  <si>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</si>
  <si>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</si>
  <si>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</si>
  <si>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</si>
  <si>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</si>
  <si>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</si>
  <si>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</si>
  <si>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</si>
  <si>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</si>
  <si>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</si>
  <si>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</si>
  <si>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</si>
  <si>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</si>
  <si>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</si>
  <si>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</si>
  <si>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</si>
  <si>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</si>
  <si>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</si>
  <si>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</si>
  <si>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</si>
  <si>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</si>
  <si>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</si>
  <si>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</si>
  <si>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</si>
  <si>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</si>
  <si>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</si>
  <si>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</si>
  <si>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</si>
  <si>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</si>
  <si>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</si>
  <si>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</si>
  <si>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</si>
  <si>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</si>
  <si>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</si>
  <si>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</si>
  <si>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</si>
  <si>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</si>
  <si>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</si>
  <si>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</si>
  <si>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</si>
  <si>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</si>
  <si>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</si>
  <si>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</si>
  <si>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</si>
  <si>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</si>
  <si>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</si>
  <si>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</si>
  <si>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</si>
  <si>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</si>
  <si>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</si>
  <si>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</si>
  <si>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</si>
  <si>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</si>
  <si>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</si>
  <si>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</si>
  <si>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</si>
  <si>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</si>
  <si>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</si>
  <si>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</si>
  <si>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</si>
  <si>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</si>
  <si>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</si>
  <si>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</si>
  <si>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</si>
  <si>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</si>
  <si>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</si>
  <si>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</si>
  <si>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</si>
  <si>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</si>
  <si>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</si>
  <si>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</si>
  <si>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</si>
  <si>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</si>
  <si>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</si>
  <si>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</si>
  <si>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</si>
  <si>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</si>
  <si>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</si>
  <si>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</si>
  <si>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</si>
  <si>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</si>
  <si>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</si>
  <si>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</si>
  <si>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</si>
  <si>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</si>
  <si>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</si>
  <si>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</si>
  <si>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</si>
  <si>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</si>
  <si>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</si>
  <si>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</si>
  <si>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</si>
  <si>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</si>
  <si>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</si>
  <si>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</si>
  <si>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</si>
  <si>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</si>
  <si>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</si>
  <si>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</si>
  <si>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</si>
  <si>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</si>
  <si>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</si>
  <si>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</si>
  <si>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</si>
  <si>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</si>
  <si>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</si>
  <si>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</si>
  <si>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</si>
  <si>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</si>
  <si>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</si>
  <si>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</si>
  <si>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</si>
  <si>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</si>
  <si>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</si>
  <si>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</si>
  <si>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</si>
  <si>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</si>
  <si>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</si>
  <si>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</si>
  <si>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</si>
  <si>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</si>
  <si>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</si>
  <si>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</si>
  <si>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</si>
  <si>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</si>
  <si>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</si>
  <si>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</si>
  <si>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</si>
  <si>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</si>
  <si>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</si>
  <si>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</si>
  <si>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</si>
  <si>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</si>
  <si>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</si>
  <si>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</si>
  <si>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</si>
  <si>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</si>
  <si>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</si>
  <si>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</si>
  <si>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</si>
  <si>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</si>
  <si>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</si>
  <si>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</si>
  <si>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</si>
  <si>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</si>
  <si>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</si>
  <si>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</si>
  <si>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</si>
  <si>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</si>
  <si>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</si>
  <si>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</si>
  <si>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</si>
  <si>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</si>
  <si>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</si>
  <si>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</si>
  <si>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</si>
  <si>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</si>
  <si>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</si>
  <si>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</si>
  <si>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</si>
  <si>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</si>
  <si>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</si>
  <si>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</si>
  <si>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</si>
  <si>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</si>
  <si>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</si>
  <si>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</si>
  <si>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</si>
  <si>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</si>
  <si>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</si>
  <si>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</si>
  <si>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</si>
  <si>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</si>
  <si>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</si>
  <si>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</si>
  <si>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</si>
  <si>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</si>
  <si>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</si>
  <si>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</si>
  <si>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</si>
  <si>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</si>
  <si>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</si>
  <si>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</si>
  <si>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</si>
  <si>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</si>
  <si>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</si>
  <si>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</si>
  <si>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</si>
  <si>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</si>
  <si>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</si>
  <si>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</si>
  <si>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</si>
  <si>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</si>
  <si>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</si>
  <si>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</si>
  <si>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</si>
  <si>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</si>
  <si>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</si>
  <si>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</si>
  <si>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</si>
  <si>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</si>
  <si>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</si>
  <si>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</si>
  <si>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</si>
  <si>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</si>
  <si>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</si>
  <si>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</si>
  <si>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</si>
  <si>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</si>
  <si>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</si>
  <si>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</si>
  <si>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</si>
  <si>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</si>
  <si>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</si>
  <si>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</si>
  <si>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</si>
  <si>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</si>
  <si>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</si>
  <si>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</si>
  <si>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</si>
  <si>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</si>
  <si>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</si>
  <si>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</si>
  <si>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</si>
  <si>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</si>
  <si>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</si>
  <si>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</si>
  <si>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</si>
  <si>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</si>
  <si>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</si>
  <si>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</si>
  <si>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</si>
  <si>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</si>
  <si>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</si>
  <si>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</si>
  <si>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</si>
  <si>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</si>
  <si>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</si>
  <si>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</si>
  <si>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</si>
  <si>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</si>
  <si>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</si>
  <si>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</si>
  <si>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</si>
  <si>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</si>
  <si>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</si>
  <si>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</si>
  <si>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</si>
  <si>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</si>
  <si>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</si>
  <si>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</si>
  <si>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</si>
  <si>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</si>
  <si>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</si>
  <si>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</si>
  <si>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</si>
  <si>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</si>
  <si>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</si>
  <si>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</si>
  <si>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</si>
  <si>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</si>
  <si>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</si>
  <si>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</si>
  <si>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</si>
  <si>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</si>
  <si>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</si>
  <si>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</si>
  <si>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</si>
  <si>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</si>
  <si>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</si>
  <si>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</si>
  <si>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</si>
  <si>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</si>
  <si>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</si>
  <si>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</si>
  <si>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</si>
  <si>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</si>
  <si>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</si>
  <si>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</si>
  <si>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</si>
  <si>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</si>
  <si>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</si>
  <si>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</si>
  <si>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</si>
  <si>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</si>
  <si>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</si>
  <si>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</si>
  <si>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</si>
  <si>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</si>
  <si>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</si>
  <si>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</si>
  <si>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</si>
  <si>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</si>
  <si>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</si>
  <si>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</si>
  <si>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</si>
  <si>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</si>
  <si>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</si>
  <si>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</si>
  <si>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</si>
  <si>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</si>
  <si>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</si>
  <si>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</si>
  <si>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</si>
  <si>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</si>
  <si>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</si>
  <si>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</si>
  <si>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</si>
  <si>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</si>
  <si>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</si>
  <si>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</si>
  <si>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</si>
  <si>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</si>
  <si>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</si>
  <si>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</si>
  <si>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</si>
  <si>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</si>
  <si>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</si>
  <si>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</si>
  <si>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</si>
  <si>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</si>
  <si>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</si>
  <si>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</si>
  <si>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</si>
  <si>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</si>
  <si>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</si>
  <si>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</si>
  <si>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</si>
  <si>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</si>
  <si>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</si>
  <si>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</si>
  <si>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</si>
  <si>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</si>
  <si>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</si>
  <si>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</si>
  <si>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</si>
  <si>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</si>
  <si>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</si>
  <si>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</si>
  <si>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</si>
  <si>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</si>
  <si>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</si>
  <si>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</si>
  <si>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</si>
  <si>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</si>
  <si>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</si>
  <si>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</si>
  <si>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</si>
  <si>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</si>
  <si>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</si>
  <si>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</si>
  <si>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</si>
  <si>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</si>
  <si>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</si>
  <si>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</si>
  <si>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</si>
  <si>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</si>
  <si>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</si>
  <si>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</si>
  <si>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</si>
  <si>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</si>
  <si>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</si>
  <si>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</si>
  <si>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</si>
  <si>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</si>
  <si>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</si>
  <si>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</si>
  <si>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</si>
  <si>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</si>
  <si>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</si>
  <si>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</si>
  <si>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</si>
  <si>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</si>
  <si>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</si>
  <si>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</si>
  <si>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</si>
  <si>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</si>
  <si>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</si>
  <si>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</si>
  <si>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</si>
  <si>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</si>
  <si>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</si>
  <si>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</si>
  <si>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</si>
  <si>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</si>
  <si>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</si>
  <si>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</si>
  <si>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</si>
  <si>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</si>
  <si>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</si>
  <si>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</si>
  <si>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</si>
  <si>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</si>
  <si>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</si>
  <si>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</si>
  <si>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</si>
  <si>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</si>
  <si>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</si>
  <si>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</si>
  <si>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</si>
  <si>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</si>
  <si>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</si>
  <si>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</si>
  <si>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</si>
  <si>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</si>
  <si>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</si>
  <si>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</si>
  <si>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</si>
  <si>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</si>
  <si>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</si>
  <si>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</si>
  <si>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</si>
  <si>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</si>
  <si>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</si>
  <si>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</si>
  <si>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</si>
  <si>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</si>
  <si>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</si>
  <si>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</si>
  <si>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</si>
  <si>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</si>
  <si>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</si>
  <si>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</si>
  <si>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</si>
  <si>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</si>
  <si>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</si>
  <si>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</si>
  <si>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</si>
  <si>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</si>
  <si>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</si>
  <si>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</si>
  <si>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</si>
  <si>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</si>
  <si>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</si>
  <si>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</si>
  <si>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</si>
  <si>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</si>
  <si>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</si>
  <si>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</si>
  <si>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</si>
  <si>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</si>
  <si>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</si>
  <si>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</si>
  <si>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</si>
  <si>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</si>
  <si>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</si>
  <si>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</si>
  <si>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</si>
  <si>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</si>
  <si>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</si>
  <si>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</si>
  <si>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</si>
  <si>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</si>
  <si>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</si>
  <si>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</si>
  <si>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</si>
  <si>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</si>
  <si>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</si>
  <si>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</si>
  <si>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</si>
  <si>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</si>
  <si>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</si>
  <si>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</si>
  <si>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</si>
  <si>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</si>
  <si>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</si>
  <si>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</si>
  <si>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</si>
  <si>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</si>
  <si>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</si>
  <si>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</si>
  <si>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</si>
  <si>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</si>
  <si>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</si>
  <si>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</si>
  <si>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</si>
  <si>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</si>
  <si>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</si>
  <si>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</si>
  <si>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</si>
  <si>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</si>
  <si>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</si>
  <si>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</si>
  <si>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</si>
  <si>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</si>
  <si>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</si>
  <si>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</si>
  <si>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</si>
  <si>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</si>
  <si>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</si>
  <si>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</si>
  <si>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</si>
  <si>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</si>
  <si>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</si>
  <si>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</si>
  <si>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</si>
  <si>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</si>
  <si>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</si>
  <si>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</si>
  <si>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</si>
  <si>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</si>
  <si>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</si>
  <si>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</si>
  <si>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</si>
  <si>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</si>
  <si>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</si>
  <si>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</si>
  <si>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</si>
  <si>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</si>
  <si>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</si>
  <si>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</si>
  <si>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</si>
  <si>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</si>
  <si>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</si>
  <si>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</si>
  <si>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</si>
  <si>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</si>
  <si>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</si>
  <si>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</si>
  <si>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</si>
  <si>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</si>
  <si>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</si>
  <si>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</si>
  <si>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</si>
  <si>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</si>
  <si>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</si>
  <si>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</si>
  <si>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</si>
  <si>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</si>
  <si>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</si>
  <si>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</si>
  <si>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</si>
  <si>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</si>
  <si>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</si>
  <si>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</si>
  <si>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</si>
  <si>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</si>
  <si>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</si>
  <si>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</si>
  <si>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</si>
  <si>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</si>
  <si>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</si>
  <si>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</si>
  <si>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</si>
  <si>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</si>
  <si>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</si>
  <si>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</si>
  <si>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</si>
  <si>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</si>
  <si>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</si>
  <si>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</si>
  <si>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</si>
  <si>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</si>
  <si>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</si>
  <si>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</si>
  <si>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</si>
  <si>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</si>
  <si>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</si>
  <si>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</si>
  <si>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</si>
  <si>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</si>
  <si>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</si>
  <si>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</si>
  <si>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</si>
  <si>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</si>
  <si>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</si>
  <si>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</si>
  <si>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</si>
  <si>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</si>
  <si>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</si>
  <si>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</si>
  <si>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</si>
  <si>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</si>
  <si>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</si>
  <si>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</si>
  <si>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</si>
  <si>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</si>
  <si>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</si>
  <si>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</si>
  <si>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</si>
  <si>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</si>
  <si>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</si>
  <si>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</si>
  <si>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</si>
  <si>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</si>
  <si>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</si>
  <si>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</si>
  <si>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</si>
  <si>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</si>
  <si>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</si>
  <si>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</si>
  <si>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</si>
  <si>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</si>
  <si>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</si>
  <si>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</si>
  <si>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</si>
  <si>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</si>
  <si>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</si>
  <si>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</si>
  <si>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</si>
  <si>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</si>
  <si>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</si>
  <si>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</si>
  <si>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</si>
  <si>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</si>
  <si>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</si>
  <si>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</si>
  <si>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</si>
  <si>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</si>
  <si>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</si>
  <si>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</si>
  <si>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</si>
  <si>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</si>
  <si>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</si>
  <si>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</si>
  <si>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</si>
  <si>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</si>
  <si>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</si>
  <si>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</si>
  <si>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</si>
  <si>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</si>
  <si>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</si>
  <si>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</si>
  <si>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</si>
  <si>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</si>
  <si>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</si>
  <si>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</si>
  <si>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</si>
  <si>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</si>
  <si>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</si>
  <si>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</si>
  <si>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</si>
  <si>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</si>
  <si>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</si>
  <si>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</si>
  <si>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</si>
  <si>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</si>
  <si>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</si>
  <si>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</si>
  <si>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</si>
  <si>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</si>
  <si>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</si>
  <si>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</si>
  <si>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</si>
  <si>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</si>
  <si>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</si>
  <si>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</si>
  <si>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</si>
  <si>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</si>
  <si>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</si>
  <si>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</si>
  <si>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</si>
  <si>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</si>
  <si>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</si>
  <si>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</si>
  <si>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</si>
  <si>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</si>
  <si>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</si>
  <si>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</si>
  <si>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</si>
  <si>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</si>
  <si>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</si>
  <si>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</si>
  <si>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</si>
  <si>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</si>
  <si>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</si>
  <si>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</si>
  <si>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</si>
  <si>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</si>
  <si>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</si>
  <si>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</si>
  <si>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</si>
  <si>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</si>
  <si>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</si>
  <si>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</si>
  <si>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</si>
  <si>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</si>
  <si>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</si>
  <si>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</si>
  <si>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</si>
  <si>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</si>
  <si>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</si>
  <si>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</si>
  <si>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</si>
  <si>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</si>
  <si>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</si>
  <si>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</si>
  <si>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</si>
  <si>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</si>
  <si>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</si>
  <si>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</si>
  <si>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</si>
  <si>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</si>
  <si>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</si>
  <si>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</si>
  <si>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</si>
  <si>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</si>
  <si>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</si>
  <si>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</si>
  <si>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</si>
  <si>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</si>
  <si>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</si>
  <si>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</si>
  <si>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</si>
  <si>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</si>
  <si>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</si>
  <si>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</si>
  <si>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</si>
  <si>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</si>
  <si>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</si>
  <si>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</si>
  <si>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</si>
  <si>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</si>
  <si>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</si>
  <si>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</si>
  <si>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</si>
  <si>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</si>
  <si>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</si>
  <si>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</si>
  <si>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</si>
  <si>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</si>
  <si>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</si>
  <si>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</si>
  <si>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</si>
  <si>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</si>
  <si>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</si>
  <si>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</si>
  <si>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</si>
  <si>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</si>
  <si>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</si>
  <si>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</si>
  <si>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</si>
  <si>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</si>
  <si>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</si>
  <si>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</si>
  <si>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</si>
  <si>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</si>
  <si>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</si>
  <si>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</si>
  <si>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</si>
  <si>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</si>
  <si>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</si>
  <si>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</si>
  <si>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</si>
  <si>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</si>
  <si>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</si>
  <si>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</si>
  <si>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</si>
  <si>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</si>
  <si>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</si>
  <si>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</si>
  <si>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</si>
  <si>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</si>
  <si>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</si>
  <si>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</si>
  <si>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</si>
  <si>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</si>
  <si>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</si>
  <si>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</si>
  <si>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</si>
  <si>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</si>
  <si>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</si>
  <si>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</si>
  <si>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</si>
  <si>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</si>
  <si>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</si>
  <si>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</si>
  <si>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</si>
  <si>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</si>
  <si>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</si>
  <si>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</si>
  <si>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</si>
  <si>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</si>
  <si>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</si>
  <si>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</si>
  <si>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</si>
  <si>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</si>
  <si>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</si>
  <si>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</si>
  <si>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</si>
  <si>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</si>
  <si>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</si>
  <si>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</si>
  <si>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</si>
  <si>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</si>
  <si>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</si>
  <si>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</si>
  <si>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</si>
  <si>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</si>
  <si>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</si>
  <si>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</si>
  <si>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</si>
  <si>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</si>
  <si>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</si>
  <si>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</si>
  <si>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</si>
  <si>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</si>
  <si>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</si>
  <si>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</si>
  <si>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</si>
  <si>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</si>
  <si>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</si>
  <si>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</si>
  <si>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</si>
  <si>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</si>
  <si>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</si>
  <si>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</si>
  <si>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</si>
  <si>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</si>
  <si>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</si>
  <si>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</si>
  <si>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</si>
  <si>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</si>
  <si>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</si>
  <si>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</si>
  <si>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</si>
  <si>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</si>
  <si>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</si>
  <si>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</si>
  <si>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</si>
  <si>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</si>
  <si>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</si>
  <si>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</si>
  <si>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</si>
  <si>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</si>
  <si>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</si>
  <si>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</si>
  <si>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</si>
  <si>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</si>
  <si>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</si>
  <si>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</si>
  <si>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</si>
  <si>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</si>
  <si>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</si>
  <si>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</si>
  <si>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</si>
  <si>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</si>
  <si>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</si>
  <si>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</si>
  <si>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</si>
  <si>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</si>
  <si>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</si>
  <si>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</si>
  <si>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</si>
  <si>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</si>
  <si>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</si>
  <si>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</si>
  <si>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</si>
  <si>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</si>
  <si>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</si>
  <si>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</si>
  <si>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</si>
  <si>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</si>
  <si>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</si>
  <si>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</si>
  <si>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</si>
  <si>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</si>
  <si>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</si>
  <si>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</si>
  <si>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</si>
  <si>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</si>
  <si>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</si>
  <si>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</si>
  <si>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</si>
  <si>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</si>
  <si>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</si>
  <si>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</si>
  <si>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</si>
  <si>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</si>
  <si>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</si>
  <si>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</si>
  <si>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</si>
  <si>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</si>
  <si>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</si>
  <si>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</si>
  <si>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</si>
  <si>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</si>
  <si>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</si>
  <si>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</si>
  <si>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</si>
  <si>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</si>
  <si>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</si>
  <si>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</si>
  <si>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</si>
  <si>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</si>
  <si>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</si>
  <si>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</si>
  <si>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</si>
  <si>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</si>
  <si>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</si>
  <si>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</si>
  <si>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</si>
  <si>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</si>
  <si>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</si>
  <si>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</si>
  <si>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</si>
  <si>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</si>
  <si>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</si>
  <si>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</si>
  <si>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</si>
  <si>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</si>
  <si>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</si>
  <si>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</si>
  <si>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</si>
  <si>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</si>
  <si>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</si>
  <si>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</si>
  <si>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</si>
  <si>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</si>
  <si>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</si>
  <si>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</si>
  <si>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</si>
  <si>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</si>
  <si>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</si>
  <si>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</si>
  <si>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</si>
  <si>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</si>
  <si>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</si>
  <si>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</si>
  <si>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</si>
  <si>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</si>
  <si>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</si>
  <si>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</si>
  <si>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</si>
  <si>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</si>
  <si>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</si>
  <si>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</si>
  <si>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</si>
  <si>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</si>
  <si>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</si>
  <si>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</si>
  <si>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</si>
  <si>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</si>
  <si>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</si>
  <si>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</si>
  <si>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</si>
  <si>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</si>
  <si>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</si>
  <si>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</si>
  <si>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</si>
  <si>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</si>
  <si>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</si>
  <si>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</si>
  <si>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</si>
  <si>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</si>
  <si>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</si>
  <si>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</si>
  <si>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</si>
  <si>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</si>
  <si>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</si>
  <si>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</si>
  <si>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</si>
  <si>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</si>
  <si>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</si>
  <si>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</si>
  <si>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</si>
  <si>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</si>
  <si>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</si>
  <si>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</si>
  <si>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</si>
  <si>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</si>
  <si>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</si>
  <si>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</si>
  <si>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</si>
  <si>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</si>
  <si>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</si>
  <si>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</si>
  <si>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</si>
  <si>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</si>
  <si>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</si>
  <si>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</si>
  <si>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</si>
  <si>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</si>
  <si>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</si>
  <si>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</si>
  <si>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</si>
  <si>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</si>
  <si>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</si>
  <si>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</si>
  <si>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</si>
  <si>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</si>
  <si>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</si>
  <si>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</si>
  <si>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</si>
  <si>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</si>
  <si>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</si>
  <si>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</si>
  <si>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</si>
  <si>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</si>
  <si>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</si>
  <si>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</si>
  <si>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</si>
  <si>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</si>
  <si>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</si>
  <si>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</si>
  <si>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</si>
  <si>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</si>
  <si>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</si>
  <si>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</si>
  <si>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</si>
  <si>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</si>
  <si>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</si>
  <si>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</si>
  <si>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</si>
  <si>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</si>
  <si>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</si>
  <si>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</si>
  <si>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</si>
  <si>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</si>
  <si>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</si>
  <si>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</si>
  <si>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</si>
  <si>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</si>
  <si>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</si>
  <si>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</si>
  <si>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</si>
  <si>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</si>
  <si>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</si>
  <si>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</si>
  <si>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</si>
  <si>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</si>
  <si>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</si>
  <si>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</si>
  <si>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</si>
  <si>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</si>
  <si>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</si>
  <si>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</si>
  <si>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</si>
  <si>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</si>
  <si>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</si>
  <si>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</si>
  <si>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</si>
  <si>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</si>
  <si>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</si>
  <si>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</si>
  <si>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</si>
  <si>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</si>
  <si>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</si>
  <si>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</si>
  <si>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</si>
  <si>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</si>
  <si>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</si>
  <si>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</si>
  <si>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</si>
  <si>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</si>
  <si>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</si>
  <si>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</si>
  <si>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</si>
  <si>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</si>
  <si>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</si>
  <si>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</si>
  <si>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</si>
  <si>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</si>
  <si>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</si>
  <si>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</si>
  <si>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</si>
  <si>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</si>
  <si>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</si>
  <si>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</si>
  <si>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</si>
  <si>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</si>
  <si>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</si>
  <si>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</si>
  <si>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</si>
  <si>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</si>
  <si>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</si>
  <si>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</si>
  <si>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</si>
  <si>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</si>
  <si>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</si>
  <si>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</si>
  <si>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</si>
  <si>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</si>
  <si>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</si>
  <si>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</si>
  <si>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</si>
  <si>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</si>
  <si>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</si>
  <si>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</si>
  <si>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</si>
  <si>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</si>
  <si>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</si>
  <si>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</si>
  <si>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</si>
  <si>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</si>
  <si>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</si>
  <si>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</si>
  <si>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</si>
  <si>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</si>
  <si>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</si>
  <si>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</si>
  <si>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</si>
  <si>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</si>
  <si>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</si>
  <si>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</si>
  <si>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</si>
  <si>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</si>
  <si>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</si>
  <si>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</si>
  <si>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</si>
  <si>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</si>
  <si>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</si>
  <si>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</si>
  <si>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</si>
  <si>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</si>
  <si>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</si>
  <si>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</si>
  <si>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</si>
  <si>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</si>
  <si>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</si>
  <si>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</si>
  <si>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</si>
  <si>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</si>
  <si>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</si>
  <si>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</si>
  <si>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</si>
  <si>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</si>
  <si>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</si>
  <si>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</si>
  <si>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</si>
  <si>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</si>
  <si>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</si>
  <si>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</si>
  <si>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</si>
  <si>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</si>
  <si>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</si>
  <si>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</si>
  <si>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</si>
  <si>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</si>
  <si>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</si>
  <si>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</si>
  <si>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</si>
  <si>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</si>
  <si>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</si>
  <si>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</si>
  <si>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</si>
  <si>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</si>
  <si>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</si>
  <si>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</si>
  <si>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</si>
  <si>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</si>
  <si>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</si>
  <si>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</si>
  <si>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</si>
  <si>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</si>
  <si>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</si>
  <si>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</si>
  <si>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</si>
  <si>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</si>
  <si>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</si>
  <si>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</si>
  <si>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</si>
  <si>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</si>
  <si>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</si>
  <si>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</si>
  <si>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</si>
  <si>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</si>
  <si>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</si>
  <si>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</si>
  <si>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</si>
  <si>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</si>
  <si>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</si>
  <si>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</si>
  <si>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</si>
  <si>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</si>
  <si>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</si>
  <si>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</si>
  <si>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</si>
  <si>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</si>
  <si>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</si>
  <si>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</si>
  <si>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</si>
  <si>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</si>
  <si>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</si>
  <si>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</si>
  <si>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</si>
  <si>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</si>
  <si>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</si>
  <si>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</si>
  <si>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</si>
  <si>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</si>
  <si>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</si>
  <si>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</si>
  <si>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</si>
  <si>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</si>
  <si>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</si>
  <si>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</si>
  <si>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</si>
  <si>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</si>
  <si>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</si>
  <si>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</si>
  <si>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</si>
  <si>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</si>
  <si>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</si>
  <si>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</si>
  <si>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</si>
  <si>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</si>
  <si>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</si>
  <si>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</si>
  <si>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</si>
  <si>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</si>
  <si>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</si>
  <si>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</si>
  <si>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</si>
  <si>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</si>
  <si>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</si>
  <si>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</si>
  <si>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</si>
  <si>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</si>
  <si>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</si>
  <si>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</si>
  <si>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</si>
  <si>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</si>
  <si>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</si>
  <si>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</si>
  <si>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</si>
  <si>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</si>
  <si>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</si>
  <si>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</si>
  <si>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</si>
  <si>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</si>
  <si>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</si>
  <si>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</si>
  <si>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</si>
  <si>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</si>
  <si>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</si>
  <si>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</si>
  <si>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</si>
  <si>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</si>
  <si>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</si>
  <si>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</si>
  <si>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</si>
  <si>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</si>
  <si>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</si>
  <si>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</si>
  <si>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</si>
  <si>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</si>
  <si>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</si>
  <si>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</si>
  <si>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</si>
  <si>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</si>
  <si>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</si>
  <si>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</si>
  <si>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</si>
  <si>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</si>
  <si>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</si>
  <si>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</si>
  <si>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</si>
  <si>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</si>
  <si>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</si>
  <si>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</si>
  <si>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</si>
  <si>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</si>
  <si>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</si>
  <si>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</si>
  <si>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</si>
  <si>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</si>
  <si>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</si>
  <si>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</si>
  <si>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</si>
  <si>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</si>
  <si>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</si>
  <si>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</si>
  <si>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</si>
  <si>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</si>
  <si>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</si>
  <si>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</si>
  <si>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</si>
  <si>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</si>
  <si>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</si>
  <si>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</si>
  <si>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</si>
  <si>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</si>
  <si>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</si>
  <si>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</si>
  <si>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</si>
  <si>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</si>
  <si>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</si>
  <si>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</si>
  <si>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</si>
  <si>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</si>
  <si>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</si>
  <si>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</si>
  <si>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</si>
  <si>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</si>
  <si>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</si>
  <si>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</si>
  <si>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</si>
  <si>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</si>
  <si>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</si>
  <si>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</si>
  <si>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</si>
  <si>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</si>
  <si>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</si>
  <si>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</si>
  <si>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</si>
  <si>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</si>
  <si>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</si>
  <si>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</si>
  <si>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</si>
  <si>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</si>
  <si>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</si>
  <si>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</si>
  <si>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</si>
  <si>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</si>
  <si>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</si>
  <si>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</si>
  <si>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</si>
  <si>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</si>
  <si>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</si>
  <si>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</si>
  <si>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</si>
  <si>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</si>
  <si>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</si>
  <si>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</si>
  <si>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</si>
  <si>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</si>
  <si>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</si>
  <si>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</si>
  <si>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</si>
  <si>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</si>
  <si>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</si>
  <si>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</si>
  <si>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</si>
  <si>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</si>
  <si>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</si>
  <si>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</si>
  <si>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</si>
  <si>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</si>
  <si>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</si>
  <si>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</si>
  <si>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</si>
  <si>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</si>
  <si>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</si>
  <si>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</si>
  <si>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</si>
  <si>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</si>
  <si>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</si>
  <si>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</si>
  <si>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</si>
  <si>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</si>
  <si>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</si>
  <si>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</si>
  <si>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</si>
  <si>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</si>
  <si>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</si>
  <si>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</si>
  <si>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</si>
  <si>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</si>
  <si>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</si>
  <si>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</si>
  <si>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</si>
  <si>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</si>
  <si>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</si>
  <si>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</si>
  <si>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</si>
  <si>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</si>
  <si>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</si>
  <si>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</si>
  <si>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</si>
  <si>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</si>
  <si>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</si>
  <si>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</si>
  <si>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</si>
  <si>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</si>
  <si>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</si>
  <si>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</si>
  <si>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</si>
  <si>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</si>
  <si>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</si>
  <si>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</si>
  <si>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</si>
  <si>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</si>
  <si>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</si>
  <si>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</si>
  <si>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</si>
  <si>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</si>
  <si>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</si>
  <si>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</si>
  <si>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</si>
  <si>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</si>
  <si>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</si>
  <si>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</si>
  <si>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</si>
  <si>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</si>
  <si>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</si>
  <si>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</si>
  <si>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</si>
  <si>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</si>
  <si>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</si>
  <si>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</si>
  <si>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</si>
  <si>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</si>
  <si>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</si>
  <si>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</si>
  <si>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</si>
  <si>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</si>
  <si>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</si>
  <si>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</si>
  <si>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</si>
  <si>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</si>
  <si>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</si>
  <si>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</si>
  <si>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</si>
  <si>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</si>
  <si>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</si>
  <si>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</si>
  <si>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</si>
  <si>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</si>
  <si>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</si>
  <si>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</si>
  <si>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</si>
  <si>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</si>
  <si>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</si>
  <si>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</si>
  <si>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</si>
  <si>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</si>
  <si>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</si>
  <si>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</si>
  <si>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</si>
  <si>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</si>
  <si>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</si>
  <si>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</si>
  <si>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</si>
  <si>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</si>
  <si>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</si>
  <si>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</si>
  <si>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</si>
  <si>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</si>
  <si>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</si>
  <si>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</si>
  <si>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</si>
  <si>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</si>
  <si>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</si>
  <si>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</si>
  <si>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</si>
  <si>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</si>
  <si>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</si>
  <si>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</si>
  <si>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</si>
  <si>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</si>
  <si>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</si>
  <si>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</si>
  <si>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</si>
  <si>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</si>
  <si>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</si>
  <si>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</si>
  <si>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</si>
  <si>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</si>
  <si>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</si>
  <si>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</si>
  <si>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</si>
  <si>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</si>
  <si>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</si>
  <si>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</si>
  <si>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</si>
  <si>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</si>
  <si>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</si>
  <si>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</si>
  <si>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</si>
  <si>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</si>
  <si>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</si>
  <si>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</si>
  <si>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</si>
  <si>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</si>
  <si>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</si>
  <si>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</si>
  <si>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</si>
  <si>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</si>
  <si>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</si>
  <si>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</si>
  <si>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</si>
  <si>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</si>
  <si>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</si>
  <si>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</si>
  <si>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</si>
  <si>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</si>
  <si>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</si>
  <si>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</si>
  <si>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</si>
  <si>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</si>
  <si>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</si>
  <si>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</si>
  <si>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</si>
  <si>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</si>
  <si>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</si>
  <si>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</si>
  <si>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</si>
  <si>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</si>
  <si>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</si>
  <si>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</si>
  <si>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</si>
  <si>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</si>
  <si>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</si>
  <si>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</si>
  <si>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</si>
  <si>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</si>
  <si>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</si>
  <si>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</si>
  <si>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</si>
  <si>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</si>
  <si>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</si>
  <si>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</si>
  <si>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</si>
  <si>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</si>
  <si>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</si>
  <si>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</si>
  <si>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</si>
  <si>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</si>
  <si>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</si>
  <si>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</si>
  <si>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</si>
  <si>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</si>
  <si>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</si>
  <si>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</si>
  <si>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</si>
  <si>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</si>
  <si>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</si>
  <si>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</si>
  <si>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</si>
  <si>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</si>
  <si>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</si>
  <si>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</si>
  <si>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</si>
  <si>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</si>
  <si>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</si>
  <si>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</si>
  <si>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</si>
  <si>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</si>
  <si>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</si>
  <si>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</si>
  <si>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</si>
  <si>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</si>
  <si>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</si>
  <si>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</si>
  <si>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</si>
  <si>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</si>
  <si>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</si>
  <si>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</si>
  <si>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</si>
  <si>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</si>
  <si>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</si>
  <si>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</si>
  <si>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</si>
  <si>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</si>
  <si>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</si>
  <si>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</si>
  <si>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</si>
  <si>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</si>
  <si>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</si>
  <si>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</si>
  <si>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</si>
  <si>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</si>
  <si>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</si>
  <si>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</si>
  <si>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</si>
  <si>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</si>
  <si>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</si>
  <si>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</si>
  <si>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</si>
  <si>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</si>
  <si>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</si>
  <si>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</si>
  <si>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</si>
  <si>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</si>
  <si>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</si>
  <si>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</si>
  <si>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</si>
  <si>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</si>
  <si>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</si>
  <si>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</si>
  <si>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</si>
  <si>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</si>
  <si>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</si>
  <si>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</si>
  <si>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</si>
  <si>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</si>
  <si>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</si>
  <si>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</si>
  <si>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</si>
  <si>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</si>
  <si>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</si>
  <si>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</si>
  <si>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</si>
  <si>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</si>
  <si>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</si>
  <si>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</si>
  <si>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</si>
  <si>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</si>
  <si>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</si>
  <si>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</si>
  <si>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</si>
  <si>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</si>
  <si>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</si>
  <si>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</si>
  <si>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</si>
  <si>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</si>
  <si>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</si>
  <si>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</si>
  <si>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</si>
  <si>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</si>
  <si>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</si>
  <si>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</si>
  <si>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</si>
  <si>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</si>
  <si>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</si>
  <si>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</si>
  <si>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</si>
  <si>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</si>
  <si>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</si>
  <si>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</si>
  <si>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</si>
  <si>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</si>
  <si>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</si>
  <si>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</si>
  <si>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</si>
  <si>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</si>
  <si>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</si>
  <si>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</si>
  <si>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</si>
  <si>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</si>
  <si>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</si>
  <si>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</si>
  <si>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</si>
  <si>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</si>
  <si>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</si>
  <si>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</si>
  <si>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</si>
  <si>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</si>
  <si>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</si>
  <si>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</si>
  <si>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</si>
  <si>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</si>
  <si>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</si>
  <si>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</si>
  <si>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</si>
  <si>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</si>
  <si>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</si>
  <si>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</si>
  <si>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</si>
  <si>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</si>
  <si>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</si>
  <si>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</si>
  <si>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</si>
  <si>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</si>
  <si>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</si>
  <si>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</si>
  <si>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</si>
  <si>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</si>
  <si>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</si>
  <si>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</si>
  <si>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</si>
  <si>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</si>
  <si>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</si>
  <si>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</si>
  <si>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</si>
  <si>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</si>
  <si>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</si>
  <si>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</si>
  <si>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</si>
  <si>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</si>
  <si>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</si>
  <si>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</si>
  <si>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</si>
  <si>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</si>
  <si>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</si>
  <si>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</si>
  <si>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</si>
  <si>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</si>
  <si>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</si>
  <si>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</si>
  <si>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</si>
  <si>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</si>
  <si>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</si>
  <si>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</si>
  <si>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</si>
  <si>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</si>
  <si>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</si>
  <si>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</si>
  <si>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</si>
  <si>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</si>
  <si>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</si>
  <si>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</si>
  <si>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</si>
  <si>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</si>
  <si>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</si>
  <si>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</si>
  <si>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</si>
  <si>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</si>
  <si>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</si>
  <si>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</si>
  <si>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</si>
  <si>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</si>
  <si>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</si>
  <si>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</si>
  <si>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</si>
  <si>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</si>
  <si>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</si>
  <si>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</si>
  <si>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</si>
  <si>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</si>
  <si>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</si>
  <si>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</si>
  <si>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</si>
  <si>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</si>
  <si>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</si>
  <si>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</si>
  <si>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</si>
  <si>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</si>
  <si>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</si>
  <si>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</si>
  <si>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</si>
  <si>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</si>
  <si>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</si>
  <si>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</si>
  <si>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</si>
  <si>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</si>
  <si>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</si>
  <si>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</si>
  <si>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</si>
  <si>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</si>
  <si>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</si>
  <si>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</si>
  <si>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</si>
  <si>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</si>
  <si>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</si>
  <si>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</si>
  <si>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</si>
  <si>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</si>
  <si>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</si>
  <si>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</si>
  <si>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</si>
  <si>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</si>
  <si>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</si>
  <si>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</si>
  <si>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</si>
  <si>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</si>
  <si>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</si>
  <si>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</si>
  <si>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</si>
  <si>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</si>
  <si>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</si>
  <si>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</si>
  <si>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</si>
  <si>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</si>
  <si>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</si>
  <si>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</si>
  <si>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</si>
  <si>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</si>
  <si>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</si>
  <si>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</si>
  <si>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</si>
  <si>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</si>
  <si>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</si>
  <si>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</si>
  <si>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</si>
  <si>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</si>
  <si>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</si>
  <si>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</si>
  <si>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</si>
  <si>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</si>
  <si>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</si>
  <si>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</si>
  <si>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</si>
  <si>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</si>
  <si>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</si>
  <si>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</si>
  <si>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</si>
  <si>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</si>
  <si>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</si>
  <si>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</si>
  <si>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</si>
  <si>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</si>
  <si>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</si>
  <si>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</si>
  <si>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</si>
  <si>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</si>
  <si>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</si>
  <si>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</si>
  <si>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</si>
  <si>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</si>
  <si>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</si>
  <si>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</si>
  <si>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</si>
  <si>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</si>
  <si>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</si>
  <si>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</si>
  <si>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</si>
  <si>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</si>
  <si>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</si>
  <si>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</si>
  <si>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</si>
  <si>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</si>
  <si>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</si>
  <si>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</si>
  <si>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</si>
  <si>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</si>
  <si>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</si>
  <si>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</si>
  <si>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</si>
  <si>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</si>
  <si>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</si>
  <si>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</si>
  <si>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</si>
  <si>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</si>
  <si>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</si>
  <si>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</si>
  <si>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</si>
  <si>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</si>
  <si>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</si>
  <si>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</si>
  <si>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</si>
  <si>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</si>
  <si>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</si>
  <si>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</si>
  <si>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</si>
  <si>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</si>
  <si>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</si>
  <si>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</si>
  <si>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</si>
  <si>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</si>
  <si>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</si>
  <si>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</si>
  <si>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</si>
  <si>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</si>
  <si>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</si>
  <si>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</si>
  <si>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</si>
  <si>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</si>
  <si>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</si>
  <si>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</si>
  <si>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</si>
  <si>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</si>
  <si>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</si>
  <si>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</si>
  <si>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</si>
  <si>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</si>
  <si>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</si>
  <si>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</si>
  <si>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</si>
  <si>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</si>
  <si>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</si>
  <si>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</si>
  <si>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</si>
  <si>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</si>
  <si>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</si>
  <si>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</si>
  <si>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</si>
  <si>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</si>
  <si>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</si>
  <si>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</si>
  <si>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</si>
  <si>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</si>
  <si>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</si>
  <si>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</si>
  <si>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</si>
  <si>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</si>
  <si>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</si>
  <si>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</si>
  <si>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</si>
  <si>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</si>
  <si>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</si>
  <si>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</si>
  <si>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</si>
  <si>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</si>
  <si>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</si>
  <si>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</si>
  <si>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</si>
  <si>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</si>
  <si>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</si>
  <si>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</si>
  <si>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</si>
  <si>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</si>
  <si>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</si>
  <si>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</si>
  <si>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</si>
  <si>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</si>
  <si>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</si>
  <si>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</si>
  <si>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</si>
  <si>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</si>
  <si>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</si>
  <si>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</si>
  <si>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</si>
  <si>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</si>
  <si>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</si>
  <si>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</si>
  <si>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</si>
  <si>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</si>
  <si>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</si>
  <si>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</si>
  <si>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</si>
  <si>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</si>
  <si>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</si>
  <si>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</si>
  <si>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</si>
  <si>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</si>
  <si>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</si>
  <si>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</si>
  <si>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</si>
  <si>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</si>
  <si>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</si>
  <si>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</si>
  <si>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</si>
  <si>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</si>
  <si>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</si>
  <si>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</si>
  <si>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</si>
  <si>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</si>
  <si>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</si>
  <si>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</si>
  <si>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</si>
  <si>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</si>
  <si>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</si>
  <si>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</si>
  <si>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</si>
  <si>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</si>
  <si>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</si>
  <si>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</si>
  <si>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</si>
  <si>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</si>
  <si>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</si>
  <si>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</si>
  <si>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</si>
  <si>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</si>
  <si>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</si>
  <si>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</si>
  <si>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</si>
  <si>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</si>
  <si>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</si>
  <si>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</si>
  <si>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</si>
  <si>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</si>
  <si>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</si>
  <si>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</si>
  <si>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</si>
  <si>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</si>
  <si>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</si>
  <si>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</si>
  <si>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</si>
  <si>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</si>
  <si>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</si>
  <si>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</si>
  <si>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</si>
  <si>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</si>
  <si>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</si>
  <si>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</si>
  <si>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</si>
  <si>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</si>
  <si>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</si>
  <si>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</si>
  <si>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</si>
  <si>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</si>
  <si>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</si>
  <si>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</si>
  <si>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</si>
  <si>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</si>
  <si>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</si>
  <si>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</si>
  <si>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</si>
  <si>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</si>
  <si>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</si>
  <si>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</si>
  <si>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</si>
  <si>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</si>
  <si>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</si>
  <si>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</si>
  <si>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</si>
  <si>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</si>
  <si>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</si>
  <si>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</si>
  <si>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</si>
  <si>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</si>
  <si>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</si>
  <si>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</si>
  <si>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</si>
  <si>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</si>
  <si>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</si>
  <si>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</si>
  <si>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</si>
  <si>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</si>
  <si>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</si>
  <si>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</si>
  <si>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</si>
  <si>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</si>
  <si>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</si>
  <si>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</si>
  <si>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</si>
  <si>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</si>
  <si>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</si>
  <si>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</si>
  <si>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</si>
  <si>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</si>
  <si>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</si>
  <si>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</si>
  <si>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</si>
  <si>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</si>
  <si>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</si>
  <si>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</si>
  <si>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</si>
  <si>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</si>
  <si>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</si>
  <si>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</si>
  <si>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</si>
  <si>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</si>
  <si>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</si>
  <si>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</si>
  <si>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</si>
  <si>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</si>
  <si>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</si>
  <si>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</si>
  <si>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</si>
  <si>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</si>
  <si>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</si>
  <si>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</si>
  <si>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</si>
  <si>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</si>
  <si>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</si>
  <si>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</si>
  <si>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</si>
  <si>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</si>
  <si>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</si>
  <si>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</si>
  <si>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</si>
  <si>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</si>
  <si>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</si>
  <si>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</si>
  <si>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</si>
  <si>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</si>
  <si>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</si>
  <si>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</si>
  <si>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</si>
  <si>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</si>
  <si>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</si>
  <si>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</si>
  <si>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</si>
  <si>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</si>
  <si>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</si>
  <si>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</si>
  <si>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</si>
  <si>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</si>
  <si>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</si>
  <si>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</si>
  <si>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</si>
  <si>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</si>
  <si>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</si>
  <si>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</si>
  <si>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</si>
  <si>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</si>
  <si>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</si>
  <si>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</si>
  <si>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</si>
  <si>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</si>
  <si>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</si>
  <si>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</si>
  <si>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</si>
  <si>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</si>
  <si>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</si>
  <si>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</si>
  <si>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</si>
  <si>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</si>
  <si>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</si>
  <si>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</si>
  <si>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</si>
  <si>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</si>
  <si>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</si>
  <si>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</si>
  <si>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</si>
  <si>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</si>
  <si>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</si>
  <si>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</si>
  <si>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</si>
  <si>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</si>
  <si>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</si>
  <si>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</si>
  <si>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</si>
  <si>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</si>
  <si>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</si>
  <si>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</si>
  <si>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</si>
  <si>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</si>
  <si>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</si>
  <si>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</si>
  <si>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</si>
  <si>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</si>
  <si>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</si>
  <si>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</si>
  <si>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</si>
  <si>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</si>
  <si>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</si>
  <si>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</si>
  <si>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</si>
  <si>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</si>
  <si>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</si>
  <si>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</si>
  <si>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</si>
  <si>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</si>
  <si>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</si>
  <si>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</si>
  <si>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</si>
  <si>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</si>
  <si>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</si>
  <si>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</si>
  <si>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</si>
  <si>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</si>
  <si>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</si>
  <si>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</si>
  <si>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</si>
  <si>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</si>
  <si>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</si>
  <si>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</si>
  <si>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</si>
  <si>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</si>
  <si>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</si>
  <si>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</si>
  <si>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</si>
  <si>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</si>
  <si>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</si>
  <si>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</si>
  <si>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</si>
  <si>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</si>
  <si>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</si>
  <si>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</si>
  <si>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</si>
  <si>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</si>
  <si>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</si>
  <si>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</si>
  <si>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</si>
  <si>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</si>
  <si>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</si>
  <si>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</si>
  <si>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</si>
  <si>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</si>
  <si>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</si>
  <si>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</si>
  <si>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</si>
  <si>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</si>
  <si>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</si>
  <si>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</si>
  <si>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</si>
  <si>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</si>
  <si>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</si>
  <si>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</si>
  <si>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</si>
  <si>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</si>
  <si>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</si>
  <si>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</si>
  <si>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</si>
  <si>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</si>
  <si>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</si>
  <si>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</si>
  <si>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</si>
  <si>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</si>
  <si>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</si>
  <si>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</si>
  <si>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</si>
  <si>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</si>
  <si>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</si>
  <si>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</si>
  <si>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</si>
  <si>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</si>
  <si>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</si>
  <si>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</si>
  <si>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</si>
  <si>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</si>
  <si>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</si>
  <si>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</si>
  <si>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</si>
  <si>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</si>
  <si>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</si>
  <si>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</si>
  <si>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</si>
  <si>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</si>
  <si>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</si>
  <si>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</si>
  <si>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</si>
  <si>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</si>
  <si>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</si>
  <si>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</si>
  <si>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</si>
  <si>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</si>
  <si>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</si>
  <si>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</si>
  <si>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</si>
  <si>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</si>
  <si>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</si>
  <si>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</si>
  <si>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</si>
  <si>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</si>
  <si>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</si>
  <si>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</si>
  <si>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</si>
  <si>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</si>
  <si>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</si>
  <si>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</si>
  <si>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</si>
  <si>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</si>
  <si>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</si>
  <si>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</si>
  <si>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</si>
  <si>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</si>
  <si>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</si>
  <si>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</si>
  <si>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</si>
  <si>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</si>
  <si>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</si>
  <si>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</si>
  <si>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</si>
  <si>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</si>
  <si>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</si>
  <si>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</si>
  <si>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</si>
  <si>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</si>
  <si>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</si>
  <si>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</si>
  <si>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</si>
  <si>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</si>
  <si>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</si>
  <si>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</si>
  <si>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</si>
  <si>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</si>
  <si>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</si>
  <si>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</si>
  <si>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</si>
  <si>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</si>
  <si>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</si>
  <si>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</si>
  <si>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</si>
  <si>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</si>
  <si>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</si>
  <si>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</si>
  <si>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</si>
  <si>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</si>
  <si>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</si>
  <si>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</si>
  <si>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</si>
  <si>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</si>
  <si>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</si>
  <si>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</si>
  <si>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</si>
  <si>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</si>
  <si>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</si>
  <si>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</si>
  <si>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</si>
  <si>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</si>
  <si>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</si>
  <si>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</si>
  <si>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</si>
  <si>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</si>
  <si>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</si>
  <si>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</si>
  <si>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</si>
  <si>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</si>
  <si>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</si>
  <si>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</si>
  <si>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</si>
  <si>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</si>
  <si>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</si>
  <si>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</si>
  <si>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</si>
  <si>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</si>
  <si>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</si>
  <si>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</si>
  <si>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</si>
  <si>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</si>
  <si>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</si>
  <si>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</si>
  <si>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</si>
  <si>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</si>
  <si>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</si>
  <si>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</si>
  <si>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</si>
  <si>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</si>
  <si>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</si>
  <si>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</si>
  <si>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</si>
  <si>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</si>
  <si>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</si>
  <si>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</si>
  <si>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</si>
  <si>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</si>
  <si>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</si>
  <si>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</si>
  <si>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</si>
  <si>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</si>
  <si>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</si>
  <si>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</si>
  <si>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</si>
  <si>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</si>
  <si>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</si>
  <si>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</si>
  <si>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</si>
  <si>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</si>
  <si>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</si>
  <si>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</si>
  <si>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</si>
  <si>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</si>
  <si>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</si>
  <si>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</si>
  <si>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</si>
  <si>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</si>
  <si>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</si>
  <si>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</si>
  <si>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</si>
  <si>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</si>
  <si>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</si>
  <si>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</si>
  <si>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</si>
  <si>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</si>
  <si>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</si>
  <si>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</si>
  <si>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</si>
  <si>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</si>
  <si>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</si>
  <si>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</si>
  <si>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</si>
  <si>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</si>
  <si>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</si>
  <si>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</si>
  <si>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</si>
  <si>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</si>
  <si>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</si>
  <si>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</si>
  <si>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</si>
  <si>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</si>
  <si>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</si>
  <si>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</si>
  <si>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</si>
  <si>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</si>
  <si>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</si>
  <si>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</si>
  <si>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</si>
  <si>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</si>
  <si>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</si>
  <si>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</si>
  <si>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</si>
  <si>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</si>
  <si>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</si>
  <si>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</si>
  <si>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</si>
  <si>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</si>
  <si>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</si>
  <si>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</si>
  <si>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</si>
  <si>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</si>
  <si>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</si>
  <si>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</si>
  <si>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</si>
  <si>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</si>
  <si>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</si>
  <si>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</si>
  <si>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</si>
  <si>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</si>
  <si>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</si>
  <si>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</si>
  <si>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</si>
  <si>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</si>
  <si>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</si>
  <si>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</si>
  <si>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</si>
  <si>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</si>
  <si>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</si>
  <si>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</si>
  <si>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</si>
  <si>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</si>
  <si>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</si>
  <si>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</si>
  <si>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</si>
  <si>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</si>
  <si>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</si>
  <si>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</si>
  <si>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</si>
  <si>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</si>
  <si>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</si>
  <si>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</si>
  <si>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</si>
  <si>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</si>
  <si>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</si>
  <si>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</si>
  <si>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</si>
  <si>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</si>
  <si>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</si>
  <si>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</si>
  <si>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</si>
  <si>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</si>
  <si>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</si>
  <si>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</si>
  <si>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</si>
  <si>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</si>
  <si>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</si>
  <si>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</si>
  <si>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</si>
  <si>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</si>
  <si>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</si>
  <si>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</si>
  <si>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</si>
  <si>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</si>
  <si>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</si>
  <si>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</si>
  <si>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</si>
  <si>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</si>
  <si>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</si>
  <si>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</si>
  <si>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</si>
  <si>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</si>
  <si>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</si>
  <si>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</si>
  <si>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</si>
  <si>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</si>
  <si>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</si>
  <si>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</si>
  <si>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</si>
  <si>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</si>
  <si>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</si>
  <si>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</si>
  <si>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</si>
  <si>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</si>
  <si>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</si>
  <si>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</si>
  <si>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</si>
  <si>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</si>
  <si>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</si>
  <si>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</si>
  <si>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</si>
  <si>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</si>
  <si>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</si>
  <si>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</si>
  <si>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</si>
  <si>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</si>
  <si>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</si>
  <si>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</si>
  <si>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</si>
  <si>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</si>
  <si>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</si>
  <si>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</si>
  <si>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</si>
  <si>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</si>
  <si>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</si>
  <si>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</si>
  <si>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</si>
  <si>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</si>
  <si>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</si>
  <si>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</si>
  <si>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</si>
  <si>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</si>
  <si>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</si>
  <si>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</si>
  <si>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</si>
  <si>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</si>
  <si>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</si>
  <si>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</si>
  <si>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</si>
  <si>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</si>
  <si>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</si>
  <si>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</si>
  <si>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</si>
  <si>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</si>
  <si>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</si>
  <si>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</si>
  <si>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</si>
  <si>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</si>
  <si>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</si>
  <si>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</si>
  <si>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</si>
  <si>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</si>
  <si>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</si>
  <si>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</si>
  <si>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</si>
  <si>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</si>
  <si>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</si>
  <si>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</si>
  <si>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</si>
  <si>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</si>
  <si>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</si>
  <si>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</si>
  <si>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</si>
  <si>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</si>
  <si>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</si>
  <si>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</si>
  <si>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</si>
  <si>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</si>
  <si>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</si>
  <si>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</si>
  <si>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</si>
  <si>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</si>
  <si>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</si>
  <si>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</si>
  <si>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</si>
  <si>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</si>
  <si>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</si>
  <si>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</si>
  <si>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</si>
  <si>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</si>
  <si>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</si>
  <si>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</si>
  <si>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</si>
  <si>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</si>
  <si>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</si>
  <si>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</si>
  <si>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</si>
  <si>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</si>
  <si>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</si>
  <si>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</si>
  <si>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</si>
  <si>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</si>
  <si>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</si>
  <si>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</si>
  <si>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</si>
  <si>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</si>
  <si>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</si>
  <si>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</si>
  <si>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</si>
  <si>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</si>
  <si>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</si>
  <si>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</si>
  <si>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</si>
  <si>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</si>
  <si>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</si>
  <si>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</si>
  <si>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</si>
  <si>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</si>
  <si>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</si>
  <si>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</si>
  <si>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</si>
  <si>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</si>
  <si>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</si>
  <si>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</si>
  <si>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</si>
  <si>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</si>
  <si>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</si>
  <si>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</si>
  <si>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</si>
  <si>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</si>
  <si>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</si>
  <si>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</si>
  <si>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</si>
  <si>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</si>
  <si>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</si>
  <si>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</si>
  <si>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</si>
  <si>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</si>
  <si>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</si>
  <si>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</si>
  <si>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</si>
  <si>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</si>
  <si>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</si>
  <si>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</si>
  <si>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</si>
  <si>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</si>
  <si>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</si>
  <si>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</si>
  <si>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</si>
  <si>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</si>
  <si>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</si>
  <si>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</si>
  <si>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</si>
  <si>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</si>
  <si>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</si>
  <si>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</si>
  <si>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</si>
  <si>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</si>
  <si>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</si>
  <si>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</si>
  <si>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</si>
  <si>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</si>
  <si>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</si>
  <si>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</si>
  <si>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</si>
  <si>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</si>
  <si>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</si>
  <si>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</si>
  <si>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</si>
  <si>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</si>
  <si>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</si>
  <si>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</si>
  <si>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</si>
  <si>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</si>
  <si>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</si>
  <si>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</si>
  <si>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</si>
  <si>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</si>
  <si>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</si>
  <si>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</si>
  <si>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</si>
  <si>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</si>
  <si>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</si>
  <si>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</si>
  <si>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</si>
  <si>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</si>
  <si>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</si>
  <si>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</si>
  <si>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</si>
  <si>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</si>
  <si>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</si>
  <si>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</si>
  <si>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</si>
  <si>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</si>
  <si>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</si>
  <si>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</si>
  <si>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</si>
  <si>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</si>
  <si>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</si>
  <si>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</si>
  <si>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</si>
  <si>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</si>
  <si>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</si>
  <si>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</si>
  <si>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</si>
  <si>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</si>
  <si>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</si>
  <si>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</si>
  <si>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</si>
  <si>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</si>
  <si>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</si>
  <si>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</si>
  <si>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</si>
  <si>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</si>
  <si>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</si>
  <si>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</si>
  <si>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</si>
  <si>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</si>
  <si>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</si>
  <si>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</si>
  <si>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</si>
  <si>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</si>
  <si>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</si>
  <si>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</si>
  <si>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</si>
  <si>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</si>
  <si>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</si>
  <si>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</si>
  <si>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</si>
  <si>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</si>
  <si>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</si>
  <si>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</si>
  <si>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</si>
  <si>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</si>
  <si>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</si>
  <si>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</si>
  <si>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</si>
  <si>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</si>
  <si>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</si>
  <si>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</si>
  <si>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</si>
  <si>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</si>
  <si>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</si>
  <si>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</si>
  <si>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</si>
  <si>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</si>
  <si>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</si>
  <si>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</si>
  <si>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</si>
  <si>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</si>
  <si>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</si>
  <si>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</si>
  <si>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</si>
  <si>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</si>
  <si>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</si>
  <si>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</si>
  <si>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</si>
  <si>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</si>
  <si>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</si>
  <si>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</si>
  <si>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</si>
  <si>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</si>
  <si>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</si>
  <si>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</si>
  <si>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</si>
  <si>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</si>
  <si>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</si>
  <si>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</si>
  <si>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</si>
  <si>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</si>
  <si>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</si>
  <si>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</si>
  <si>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</si>
  <si>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</si>
  <si>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</si>
  <si>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</si>
  <si>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</si>
  <si>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</si>
  <si>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</si>
  <si>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</si>
  <si>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</si>
  <si>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</si>
  <si>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</si>
  <si>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</si>
  <si>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</si>
  <si>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</si>
  <si>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</si>
  <si>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</si>
  <si>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</si>
  <si>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</si>
  <si>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</si>
  <si>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</si>
  <si>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</si>
  <si>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</si>
  <si>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</si>
  <si>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</si>
  <si>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</si>
  <si>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</si>
  <si>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</si>
  <si>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</si>
  <si>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</si>
  <si>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</si>
  <si>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</si>
  <si>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</si>
  <si>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</si>
  <si>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</si>
  <si>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</si>
  <si>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</si>
  <si>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</si>
  <si>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</si>
  <si>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</si>
  <si>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</si>
  <si>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</si>
  <si>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</si>
  <si>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</si>
  <si>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</si>
  <si>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</si>
  <si>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</si>
  <si>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</si>
  <si>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</si>
  <si>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</si>
  <si>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</si>
  <si>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</si>
  <si>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</si>
  <si>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</si>
  <si>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</si>
  <si>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</si>
  <si>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</si>
  <si>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</si>
  <si>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</si>
  <si>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</si>
  <si>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</si>
  <si>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</si>
  <si>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</si>
  <si>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</si>
  <si>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</si>
  <si>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</si>
  <si>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</si>
  <si>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</si>
  <si>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</si>
  <si>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</si>
  <si>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</si>
  <si>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</si>
  <si>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</si>
  <si>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</si>
  <si>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</si>
  <si>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</si>
  <si>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</si>
  <si>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</si>
  <si>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</si>
  <si>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</si>
  <si>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</si>
  <si>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</si>
  <si>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</si>
  <si>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</si>
  <si>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</si>
  <si>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</si>
  <si>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</si>
  <si>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</si>
  <si>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</si>
  <si>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</si>
  <si>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</si>
  <si>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</si>
  <si>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</si>
  <si>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</si>
  <si>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</si>
  <si>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</si>
  <si>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</si>
  <si>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</si>
  <si>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</si>
  <si>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</si>
  <si>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</si>
  <si>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</si>
  <si>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</si>
  <si>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</si>
  <si>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</si>
  <si>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</si>
  <si>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</si>
  <si>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</si>
  <si>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</si>
  <si>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</si>
  <si>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</si>
  <si>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</si>
  <si>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</si>
  <si>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</si>
  <si>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</si>
  <si>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</si>
  <si>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</si>
  <si>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</si>
  <si>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</si>
  <si>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</si>
  <si>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</si>
  <si>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</si>
  <si>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</si>
  <si>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</si>
  <si>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</si>
  <si>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</si>
  <si>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</si>
  <si>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</si>
  <si>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</si>
  <si>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</si>
  <si>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</si>
  <si>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</si>
  <si>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</si>
  <si>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</si>
  <si>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</si>
  <si>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</si>
  <si>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</si>
  <si>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</si>
  <si>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</si>
  <si>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</si>
  <si>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</si>
  <si>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</si>
  <si>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</si>
  <si>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</si>
  <si>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</si>
  <si>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</si>
  <si>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</si>
  <si>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</si>
  <si>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</si>
  <si>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</si>
  <si>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</si>
  <si>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</si>
  <si>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</si>
  <si>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</si>
  <si>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</si>
  <si>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</si>
  <si>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</si>
  <si>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</si>
  <si>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</si>
  <si>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</si>
  <si>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</si>
  <si>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</si>
  <si>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</si>
  <si>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</si>
  <si>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</si>
  <si>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</si>
  <si>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</si>
  <si>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</si>
  <si>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</si>
  <si>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</si>
  <si>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</si>
  <si>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</si>
  <si>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</si>
  <si>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</si>
  <si>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</si>
  <si>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</si>
  <si>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</si>
  <si>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</si>
  <si>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</si>
  <si>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</si>
  <si>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</si>
  <si>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</si>
  <si>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</si>
  <si>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</si>
  <si>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</si>
  <si>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</si>
  <si>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</si>
  <si>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</si>
  <si>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</si>
  <si>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</si>
  <si>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</si>
  <si>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</si>
  <si>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</si>
  <si>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</si>
  <si>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</si>
  <si>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</si>
  <si>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</si>
  <si>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</si>
  <si>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</si>
  <si>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</si>
  <si>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</si>
  <si>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</si>
  <si>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</si>
  <si>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</si>
  <si>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</si>
  <si>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</si>
  <si>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</si>
  <si>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</si>
  <si>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</si>
  <si>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</si>
  <si>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</si>
  <si>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</si>
  <si>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</si>
  <si>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</si>
  <si>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</si>
  <si>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</si>
  <si>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</si>
  <si>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</si>
  <si>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</si>
  <si>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</si>
  <si>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</si>
  <si>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</si>
  <si>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</si>
  <si>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</si>
  <si>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</si>
  <si>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</si>
  <si>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</si>
  <si>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</si>
  <si>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</si>
  <si>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</si>
  <si>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</si>
  <si>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</si>
  <si>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</si>
  <si>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</si>
  <si>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</si>
  <si>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</si>
  <si>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</si>
  <si>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</si>
  <si>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</si>
  <si>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</si>
  <si>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</si>
  <si>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</si>
  <si>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</si>
  <si>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</si>
  <si>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</si>
  <si>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</si>
  <si>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</si>
  <si>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</si>
  <si>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</si>
  <si>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</si>
  <si>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</si>
  <si>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</si>
  <si>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</si>
  <si>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</si>
  <si>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</si>
  <si>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</si>
  <si>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</si>
  <si>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</si>
  <si>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</si>
  <si>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</si>
  <si>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</si>
  <si>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</si>
  <si>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</si>
  <si>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</si>
  <si>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</si>
  <si>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</si>
  <si>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</si>
  <si>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</si>
  <si>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</si>
  <si>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</si>
  <si>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</si>
  <si>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</si>
  <si>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</si>
  <si>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</si>
  <si>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</si>
  <si>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</si>
  <si>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</si>
  <si>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</si>
  <si>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</si>
  <si>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</si>
  <si>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</si>
  <si>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</si>
  <si>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</si>
  <si>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</si>
  <si>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</si>
  <si>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</si>
  <si>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</si>
  <si>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</si>
  <si>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</si>
  <si>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</si>
  <si>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</si>
  <si>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</si>
  <si>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</si>
  <si>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</si>
  <si>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</si>
  <si>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</si>
  <si>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</si>
  <si>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</si>
  <si>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</si>
  <si>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</si>
  <si>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</si>
  <si>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</si>
  <si>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</si>
  <si>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</si>
  <si>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</si>
  <si>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</si>
  <si>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</si>
  <si>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</si>
  <si>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</si>
  <si>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</si>
  <si>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</si>
  <si>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</si>
  <si>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</si>
  <si>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</si>
  <si>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</si>
  <si>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</si>
  <si>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</si>
  <si>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</si>
  <si>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</si>
  <si>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</si>
  <si>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</si>
  <si>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</si>
  <si>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</si>
  <si>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</si>
  <si>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</si>
  <si>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</si>
  <si>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</si>
  <si>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</si>
  <si>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</si>
  <si>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</si>
  <si>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</si>
  <si>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</si>
  <si>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</si>
  <si>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</si>
  <si>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</si>
  <si>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</si>
  <si>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</si>
  <si>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</si>
  <si>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</si>
  <si>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</si>
  <si>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</si>
  <si>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</si>
  <si>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</si>
  <si>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</si>
  <si>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</si>
  <si>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</si>
  <si>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</si>
  <si>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</si>
  <si>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</si>
  <si>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</si>
  <si>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</si>
  <si>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</si>
  <si>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</si>
  <si>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</si>
  <si>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</si>
  <si>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</si>
  <si>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</si>
  <si>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</si>
  <si>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</si>
  <si>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</si>
  <si>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</si>
  <si>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</si>
  <si>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</si>
  <si>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</si>
  <si>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</si>
  <si>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</si>
  <si>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</si>
  <si>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</si>
  <si>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</si>
  <si>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</si>
  <si>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</si>
  <si>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</si>
  <si>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</si>
  <si>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</si>
  <si>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</si>
  <si>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</si>
  <si>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</si>
  <si>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</si>
  <si>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</si>
  <si>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</si>
  <si>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</si>
  <si>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</si>
  <si>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</si>
  <si>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</si>
  <si>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</si>
  <si>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</si>
  <si>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</si>
  <si>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</si>
  <si>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</si>
  <si>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</si>
  <si>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</si>
  <si>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</si>
  <si>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</si>
  <si>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</si>
  <si>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</si>
  <si>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</si>
  <si>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</si>
  <si>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</si>
  <si>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</si>
  <si>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</si>
  <si>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</si>
  <si>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</si>
  <si>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</si>
  <si>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</si>
  <si>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</si>
  <si>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</si>
  <si>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</si>
  <si>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</si>
  <si>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</si>
  <si>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</si>
  <si>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</si>
  <si>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</si>
  <si>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</si>
  <si>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</si>
  <si>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</si>
  <si>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</si>
  <si>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</si>
  <si>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</si>
  <si>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</si>
  <si>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</si>
  <si>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</si>
  <si>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</si>
  <si>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</si>
  <si>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</si>
  <si>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</si>
  <si>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</si>
  <si>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</si>
  <si>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</si>
  <si>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</si>
  <si>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</si>
  <si>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</si>
  <si>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</si>
  <si>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</si>
  <si>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</si>
  <si>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</si>
  <si>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</si>
  <si>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</si>
  <si>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</si>
  <si>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</si>
  <si>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</si>
  <si>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</si>
  <si>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</si>
  <si>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</si>
  <si>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</si>
  <si>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</si>
  <si>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</si>
  <si>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</si>
  <si>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</si>
  <si>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</si>
  <si>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</si>
  <si>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</si>
  <si>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</si>
  <si>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</si>
  <si>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</si>
  <si>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</si>
  <si>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</si>
  <si>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</si>
  <si>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</si>
  <si>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</si>
  <si>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</si>
  <si>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</si>
  <si>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</si>
  <si>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</si>
  <si>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</si>
  <si>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</si>
  <si>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</si>
  <si>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</si>
  <si>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</si>
  <si>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</si>
  <si>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</si>
  <si>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</si>
  <si>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</si>
  <si>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</si>
  <si>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</si>
  <si>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</si>
  <si>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</si>
  <si>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</si>
  <si>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</si>
  <si>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</si>
  <si>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</si>
  <si>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</si>
  <si>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</si>
  <si>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</si>
  <si>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</si>
  <si>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</si>
  <si>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</si>
  <si>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</si>
  <si>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</si>
  <si>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</si>
  <si>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</si>
  <si>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</si>
  <si>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</si>
  <si>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</si>
  <si>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</si>
  <si>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</si>
  <si>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</si>
  <si>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</si>
  <si>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</si>
  <si>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</si>
  <si>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</si>
  <si>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</si>
  <si>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</si>
  <si>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</si>
  <si>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</si>
  <si>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</si>
  <si>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</si>
  <si>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</si>
  <si>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</si>
  <si>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</si>
  <si>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</si>
  <si>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</si>
  <si>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</si>
  <si>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</si>
  <si>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</si>
  <si>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</si>
  <si>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</si>
  <si>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</si>
  <si>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</si>
  <si>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</si>
  <si>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</si>
  <si>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</si>
  <si>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</si>
  <si>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</si>
  <si>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</si>
  <si>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</si>
  <si>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</si>
  <si>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</si>
  <si>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</si>
  <si>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</si>
  <si>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</si>
  <si>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</si>
  <si>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</si>
  <si>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</si>
  <si>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</si>
  <si>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</si>
  <si>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</si>
  <si>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</si>
  <si>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</si>
  <si>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</si>
  <si>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</si>
  <si>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</si>
  <si>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</si>
  <si>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</si>
  <si>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</si>
  <si>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</si>
  <si>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</si>
  <si>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</si>
  <si>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</si>
  <si>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</si>
  <si>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</si>
  <si>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</si>
  <si>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</si>
  <si>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</si>
  <si>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</si>
  <si>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</si>
  <si>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</si>
  <si>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</si>
  <si>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</si>
  <si>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</si>
  <si>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</si>
  <si>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</si>
  <si>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</si>
  <si>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</si>
  <si>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</si>
  <si>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</si>
  <si>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</si>
  <si>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</si>
  <si>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</si>
  <si>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</si>
  <si>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</si>
  <si>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</si>
  <si>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</si>
  <si>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</si>
  <si>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</si>
  <si>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</si>
  <si>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</si>
  <si>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</si>
  <si>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</si>
  <si>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</si>
  <si>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</si>
  <si>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</si>
  <si>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</si>
  <si>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</si>
  <si>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</si>
  <si>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</si>
  <si>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</si>
  <si>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</si>
  <si>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</si>
  <si>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</si>
  <si>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</si>
  <si>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</si>
  <si>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</si>
  <si>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</si>
  <si>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</si>
  <si>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</si>
  <si>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</si>
  <si>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</si>
  <si>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</si>
  <si>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</si>
  <si>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</si>
  <si>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</si>
  <si>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</si>
  <si>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</si>
  <si>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</si>
  <si>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</si>
  <si>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</si>
  <si>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</si>
  <si>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</si>
  <si>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</si>
  <si>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</si>
  <si>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</si>
  <si>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</si>
  <si>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</si>
  <si>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</si>
  <si>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</si>
  <si>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</si>
  <si>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</si>
  <si>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</si>
  <si>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</si>
  <si>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</si>
  <si>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</si>
  <si>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</si>
  <si>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</si>
  <si>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</si>
  <si>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</si>
  <si>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</si>
  <si>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</si>
  <si>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</si>
  <si>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</si>
  <si>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</si>
  <si>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</si>
  <si>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</si>
  <si>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</si>
  <si>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</si>
  <si>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</si>
  <si>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</si>
  <si>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</si>
  <si>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</si>
  <si>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</si>
  <si>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</si>
  <si>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</si>
  <si>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</si>
  <si>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</si>
  <si>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</si>
  <si>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</si>
  <si>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</si>
  <si>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</si>
  <si>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</si>
  <si>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</si>
  <si>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</si>
  <si>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</si>
  <si>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</si>
  <si>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</si>
  <si>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</si>
  <si>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</si>
  <si>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</si>
  <si>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</si>
  <si>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</si>
  <si>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</si>
  <si>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</si>
  <si>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</si>
  <si>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</si>
  <si>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</si>
  <si>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</si>
  <si>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</si>
  <si>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</si>
  <si>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</si>
  <si>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</si>
  <si>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</si>
  <si>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</si>
  <si>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</si>
  <si>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</si>
  <si>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</si>
  <si>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</si>
  <si>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</si>
  <si>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</si>
  <si>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</si>
  <si>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</si>
  <si>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</si>
  <si>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</si>
  <si>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</si>
  <si>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</si>
  <si>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</si>
  <si>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</si>
  <si>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</si>
  <si>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</si>
  <si>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</si>
  <si>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</si>
  <si>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</si>
  <si>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</si>
  <si>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</si>
  <si>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</si>
  <si>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</si>
  <si>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</si>
  <si>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</si>
  <si>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</si>
  <si>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</si>
  <si>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</si>
  <si>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</si>
  <si>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</si>
  <si>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</si>
  <si>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</si>
  <si>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</si>
  <si>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</si>
  <si>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</si>
  <si>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</si>
  <si>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</si>
  <si>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</si>
  <si>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</si>
  <si>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</si>
  <si>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</si>
  <si>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</si>
  <si>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</si>
  <si>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</si>
  <si>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</si>
  <si>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</si>
  <si>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</si>
  <si>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</si>
  <si>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</si>
  <si>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</si>
  <si>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</si>
  <si>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</si>
  <si>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</si>
  <si>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</si>
  <si>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</si>
  <si>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</si>
  <si>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</si>
  <si>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</si>
  <si>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</si>
  <si>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</si>
  <si>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</si>
  <si>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</si>
  <si>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</si>
  <si>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</si>
  <si>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</si>
  <si>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</si>
  <si>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</si>
  <si>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</si>
  <si>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</si>
  <si>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</si>
  <si>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</si>
  <si>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</si>
  <si>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</si>
  <si>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</si>
  <si>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</si>
  <si>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</si>
  <si>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</si>
  <si>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</si>
  <si>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</si>
  <si>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</si>
  <si>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</si>
  <si>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</si>
  <si>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</si>
  <si>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</si>
  <si>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</si>
  <si>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</si>
  <si>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</si>
  <si>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</si>
  <si>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</si>
  <si>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</si>
  <si>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</si>
  <si>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</si>
  <si>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</si>
  <si>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</si>
  <si>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</si>
  <si>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</si>
  <si>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</si>
  <si>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</si>
  <si>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</si>
  <si>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</si>
  <si>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</si>
  <si>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</si>
  <si>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</si>
  <si>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</si>
  <si>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</si>
  <si>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</si>
  <si>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</si>
  <si>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</si>
  <si>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</si>
  <si>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</si>
  <si>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</si>
  <si>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</si>
  <si>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</si>
  <si>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</si>
  <si>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</si>
  <si>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</si>
  <si>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</si>
  <si>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</si>
  <si>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</si>
  <si>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</si>
  <si>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</si>
  <si>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</si>
  <si>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</si>
  <si>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</si>
  <si>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</si>
  <si>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</si>
  <si>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</si>
  <si>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</si>
  <si>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</si>
  <si>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</si>
  <si>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</si>
  <si>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</si>
  <si>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</si>
  <si>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</si>
  <si>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</si>
  <si>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</si>
  <si>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</si>
  <si>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</si>
  <si>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</si>
  <si>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</si>
  <si>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</si>
  <si>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</si>
  <si>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</si>
  <si>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</si>
  <si>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</si>
  <si>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</si>
  <si>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</si>
  <si>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</si>
  <si>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</si>
  <si>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</si>
  <si>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</si>
  <si>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</si>
  <si>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</si>
  <si>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</si>
  <si>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</si>
  <si>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</si>
  <si>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</si>
  <si>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</si>
  <si>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</si>
  <si>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</si>
  <si>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</si>
  <si>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</si>
  <si>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</si>
  <si>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</si>
  <si>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</si>
  <si>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</si>
  <si>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</si>
  <si>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</si>
  <si>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</si>
  <si>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</si>
  <si>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</si>
  <si>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</si>
  <si>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</si>
  <si>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</si>
  <si>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</si>
  <si>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</si>
  <si>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</si>
  <si>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</si>
  <si>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</si>
  <si>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</si>
  <si>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</si>
  <si>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</si>
  <si>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</si>
  <si>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</si>
  <si>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</si>
  <si>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</si>
  <si>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</si>
  <si>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</si>
  <si>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</si>
  <si>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</si>
  <si>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</si>
  <si>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</si>
  <si>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</si>
  <si>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</si>
  <si>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</si>
  <si>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</si>
  <si>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</si>
  <si>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</si>
  <si>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</si>
  <si>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</si>
  <si>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</si>
  <si>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</si>
  <si>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</si>
  <si>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</si>
  <si>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</si>
  <si>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</si>
  <si>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</si>
  <si>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</si>
  <si>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</si>
  <si>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</si>
  <si>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</si>
  <si>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</si>
  <si>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</si>
  <si>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</si>
  <si>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</si>
  <si>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</si>
  <si>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</si>
  <si>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</si>
  <si>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</si>
  <si>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</si>
  <si>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</si>
  <si>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</si>
  <si>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</si>
  <si>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</si>
  <si>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</si>
  <si>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</si>
  <si>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</si>
  <si>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</si>
  <si>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</si>
  <si>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</si>
  <si>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</si>
  <si>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</si>
  <si>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</si>
  <si>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</si>
  <si>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</si>
  <si>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</si>
  <si>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</si>
  <si>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</si>
  <si>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</si>
  <si>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</si>
  <si>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</si>
  <si>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</si>
  <si>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</si>
  <si>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</si>
  <si>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</si>
  <si>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</si>
  <si>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</si>
  <si>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</si>
  <si>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</si>
  <si>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</si>
  <si>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</si>
  <si>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</si>
  <si>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</si>
  <si>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</si>
  <si>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</si>
  <si>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</si>
  <si>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</si>
  <si>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</si>
  <si>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</si>
  <si>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</si>
  <si>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</si>
  <si>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</si>
  <si>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</si>
  <si>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</si>
  <si>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</si>
  <si>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</si>
  <si>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</si>
  <si>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</si>
  <si>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</si>
  <si>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</si>
  <si>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</si>
  <si>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</si>
  <si>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</si>
  <si>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</si>
  <si>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</si>
  <si>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</si>
  <si>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</si>
  <si>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</si>
  <si>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</si>
  <si>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</si>
  <si>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</si>
  <si>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</si>
  <si>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</si>
  <si>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</si>
  <si>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</si>
  <si>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</si>
  <si>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</si>
  <si>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</si>
  <si>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</si>
  <si>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</si>
  <si>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</si>
  <si>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</si>
  <si>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</si>
  <si>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</si>
  <si>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</si>
  <si>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</si>
  <si>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</si>
  <si>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</si>
  <si>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</si>
  <si>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</si>
  <si>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</si>
  <si>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</si>
  <si>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</si>
  <si>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</si>
  <si>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</si>
  <si>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</si>
  <si>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</si>
  <si>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</si>
  <si>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</si>
  <si>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</si>
  <si>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</si>
  <si>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</si>
  <si>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</si>
  <si>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</si>
  <si>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</si>
  <si>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</si>
  <si>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</si>
  <si>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</si>
  <si>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</si>
  <si>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</si>
  <si>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</si>
  <si>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</si>
  <si>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</si>
  <si>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</si>
  <si>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</si>
  <si>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</si>
  <si>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</si>
  <si>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</si>
  <si>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</si>
  <si>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</si>
  <si>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</si>
  <si>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</si>
  <si>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</si>
  <si>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</si>
  <si>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</si>
  <si>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</si>
  <si>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</si>
  <si>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</si>
  <si>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</si>
  <si>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</si>
  <si>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</si>
  <si>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</si>
  <si>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</si>
  <si>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</si>
  <si>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</si>
  <si>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</si>
  <si>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</si>
  <si>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</si>
  <si>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</si>
  <si>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</si>
  <si>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</si>
  <si>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</si>
  <si>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</si>
  <si>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</si>
  <si>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</si>
  <si>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</si>
  <si>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</si>
  <si>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</si>
  <si>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</si>
  <si>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</si>
  <si>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</si>
  <si>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</si>
  <si>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</si>
  <si>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</si>
  <si>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</si>
  <si>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</si>
  <si>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</si>
  <si>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</si>
  <si>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</si>
  <si>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</si>
  <si>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</si>
  <si>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</si>
  <si>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</si>
  <si>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</si>
  <si>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</si>
  <si>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</si>
  <si>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</si>
  <si>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</si>
  <si>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</si>
  <si>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</si>
  <si>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</si>
  <si>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</si>
  <si>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</si>
  <si>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</si>
  <si>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</si>
  <si>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</si>
  <si>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</si>
  <si>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</si>
  <si>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</si>
  <si>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</si>
  <si>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</si>
  <si>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</si>
  <si>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</si>
  <si>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</si>
  <si>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</si>
  <si>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</si>
  <si>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</si>
  <si>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</si>
  <si>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</si>
  <si>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</si>
  <si>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</si>
  <si>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</si>
  <si>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</si>
  <si>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</si>
  <si>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</si>
  <si>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</si>
  <si>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</si>
  <si>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</si>
  <si>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</si>
  <si>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</si>
  <si>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</si>
  <si>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</si>
  <si>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</si>
  <si>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</si>
  <si>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</si>
  <si>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</si>
  <si>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</si>
  <si>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</si>
  <si>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</si>
  <si>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</si>
  <si>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</si>
  <si>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</si>
  <si>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</si>
  <si>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</si>
  <si>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</si>
  <si>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</si>
  <si>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</si>
  <si>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</si>
  <si>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</si>
  <si>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</si>
  <si>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</si>
  <si>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</si>
  <si>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</si>
  <si>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</si>
  <si>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</si>
  <si>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</si>
  <si>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</si>
  <si>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</si>
  <si>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</si>
  <si>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</si>
  <si>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</si>
  <si>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</si>
  <si>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</si>
  <si>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</si>
  <si>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</si>
  <si>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</si>
  <si>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</si>
  <si>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</si>
  <si>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</si>
  <si>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</si>
  <si>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</si>
  <si>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</si>
  <si>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</si>
  <si>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</si>
  <si>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</si>
  <si>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</si>
  <si>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</si>
  <si>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</si>
  <si>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</si>
  <si>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</si>
  <si>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</si>
  <si>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</si>
  <si>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</si>
  <si>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</si>
  <si>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</si>
  <si>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</si>
  <si>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</si>
  <si>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</si>
  <si>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</si>
  <si>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</si>
  <si>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</si>
  <si>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</si>
  <si>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</si>
  <si>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</si>
  <si>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</si>
  <si>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</si>
  <si>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</si>
  <si>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</si>
  <si>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</si>
  <si>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</si>
  <si>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</si>
  <si>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</si>
  <si>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</si>
  <si>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</si>
  <si>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</si>
  <si>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</si>
  <si>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</si>
  <si>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</si>
  <si>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</si>
  <si>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</si>
  <si>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</si>
  <si>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</si>
  <si>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</si>
  <si>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</si>
  <si>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</si>
  <si>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</si>
  <si>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</si>
  <si>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</si>
  <si>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</si>
  <si>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</si>
  <si>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</si>
  <si>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</si>
  <si>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</si>
  <si>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</si>
  <si>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</si>
  <si>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</si>
  <si>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</si>
  <si>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</si>
  <si>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</si>
  <si>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</si>
  <si>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</si>
  <si>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</si>
  <si>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</si>
  <si>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</si>
  <si>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</si>
  <si>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</si>
  <si>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</si>
  <si>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</si>
  <si>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</si>
  <si>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</si>
  <si>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</si>
  <si>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</si>
  <si>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</si>
  <si>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</si>
  <si>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</si>
  <si>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</si>
  <si>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</si>
  <si>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</si>
  <si>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</si>
  <si>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</si>
  <si>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</si>
  <si>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</si>
  <si>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</si>
  <si>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</si>
  <si>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</si>
  <si>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</si>
  <si>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</si>
  <si>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</si>
  <si>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</si>
  <si>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</si>
  <si>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</si>
  <si>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</si>
  <si>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</si>
  <si>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</si>
  <si>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</si>
  <si>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</si>
  <si>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</si>
  <si>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</si>
  <si>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</si>
  <si>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</si>
  <si>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</si>
  <si>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</si>
  <si>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</si>
  <si>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</si>
  <si>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</si>
  <si>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</si>
  <si>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</si>
  <si>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</si>
  <si>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</si>
  <si>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</si>
  <si>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</si>
  <si>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</si>
  <si>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</si>
  <si>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</si>
  <si>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</si>
  <si>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</si>
  <si>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</si>
  <si>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</si>
  <si>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</si>
  <si>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</si>
  <si>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</si>
  <si>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</si>
  <si>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</si>
  <si>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</si>
  <si>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</si>
  <si>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</si>
  <si>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</si>
  <si>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</si>
  <si>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</si>
  <si>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</si>
  <si>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</si>
  <si>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</si>
  <si>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</si>
  <si>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</si>
  <si>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</si>
  <si>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</si>
  <si>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</si>
  <si>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</si>
  <si>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</si>
  <si>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</si>
  <si>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</si>
  <si>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</si>
  <si>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</si>
  <si>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</si>
  <si>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</si>
  <si>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</si>
  <si>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</si>
  <si>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</si>
  <si>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</si>
  <si>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</si>
  <si>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</si>
  <si>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</si>
  <si>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</si>
  <si>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</si>
  <si>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</si>
  <si>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</si>
  <si>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</si>
  <si>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</si>
  <si>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</si>
  <si>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</si>
  <si>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</si>
  <si>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</si>
  <si>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</si>
  <si>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</si>
  <si>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</si>
  <si>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</si>
  <si>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</si>
  <si>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</si>
  <si>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</si>
  <si>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</si>
  <si>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</si>
  <si>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</si>
  <si>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</si>
  <si>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</si>
  <si>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</si>
  <si>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</si>
  <si>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</si>
  <si>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</si>
  <si>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</si>
  <si>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</si>
  <si>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</si>
  <si>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</si>
  <si>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</si>
  <si>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</si>
  <si>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</si>
  <si>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</si>
  <si>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</si>
  <si>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</si>
  <si>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</si>
  <si>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</si>
  <si>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</si>
  <si>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</si>
  <si>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</si>
  <si>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</si>
  <si>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</si>
  <si>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</si>
  <si>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</si>
  <si>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</si>
  <si>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</si>
  <si>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</si>
  <si>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</si>
  <si>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</si>
  <si>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</si>
  <si>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</si>
  <si>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</si>
  <si>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</si>
  <si>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</si>
  <si>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</si>
  <si>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</si>
  <si>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</si>
  <si>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</si>
  <si>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</si>
  <si>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</si>
  <si>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</si>
  <si>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</si>
  <si>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</si>
  <si>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</si>
  <si>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</si>
  <si>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</si>
  <si>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</si>
  <si>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</si>
  <si>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</si>
  <si>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</si>
  <si>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</si>
  <si>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</si>
  <si>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</si>
  <si>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</si>
  <si>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</si>
  <si>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</si>
  <si>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</si>
  <si>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</si>
  <si>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</si>
  <si>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</si>
  <si>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</si>
  <si>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</si>
  <si>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</si>
  <si>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</si>
  <si>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</si>
  <si>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</si>
  <si>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</si>
  <si>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</si>
  <si>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</si>
  <si>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</si>
  <si>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</si>
  <si>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</si>
  <si>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</si>
  <si>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</si>
  <si>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</si>
  <si>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</si>
  <si>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</si>
  <si>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</si>
  <si>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</si>
  <si>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</si>
  <si>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</si>
  <si>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</si>
  <si>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</si>
  <si>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</si>
  <si>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</si>
  <si>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</si>
  <si>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</si>
  <si>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</si>
  <si>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</si>
  <si>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</si>
  <si>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</si>
  <si>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</si>
  <si>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</si>
  <si>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</si>
  <si>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</si>
  <si>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</si>
  <si>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</si>
  <si>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</si>
  <si>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</si>
  <si>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</si>
  <si>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</si>
  <si>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</si>
  <si>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</si>
  <si>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</si>
  <si>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</si>
  <si>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</si>
  <si>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</si>
  <si>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</si>
  <si>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</si>
  <si>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</si>
  <si>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</si>
  <si>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</si>
  <si>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</si>
  <si>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</si>
  <si>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</si>
  <si>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</si>
  <si>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</si>
  <si>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</si>
  <si>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</si>
  <si>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</si>
  <si>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</si>
  <si>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</si>
  <si>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</si>
  <si>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</si>
  <si>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</si>
  <si>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</si>
  <si>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</si>
  <si>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</si>
  <si>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</si>
  <si>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</si>
  <si>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</si>
  <si>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</si>
  <si>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</si>
  <si>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</si>
  <si>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</si>
  <si>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</si>
  <si>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</si>
  <si>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</si>
  <si>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</si>
  <si>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</si>
  <si>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</si>
  <si>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</si>
  <si>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</si>
  <si>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PCM-20251112-00001429</t>
  </si>
  <si>
    <t xml:space="preserve">at site TS </t>
  </si>
  <si>
    <t>PCM-20251112-00001446</t>
  </si>
  <si>
    <t>ETA 25 km</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</si>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</sst>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310.68589097222139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45973.634316898148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45973.634316898148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45973.634316898148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45973.634316898148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45973.634316898148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45973.634316898148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45973.634316898148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45973.634316898148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45973.634316898148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45973.634316898148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45973.634316898148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45973.634316898148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45973.634316898148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45973.634316898148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45973.634316898148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45973.634316898148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45973.634316898148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45973.634316898148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45973.634316898148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45973.634316898148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45973.634316898148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45973.634316898148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45973.634316898148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45973.634316898148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45973.634316898148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45973.634316898148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45973.634316898148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45973.634316898148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45973.634316898148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45973.634316898148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45973.634316898148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45973.634316898148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45973.634316898148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45973.634316898148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45973.634316898148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45973.634316898148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45973.634316898148</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45973.634316898148</v>
      </c>
      <c r="H40" s="120"/>
      <c r="I40" s="118" t="str">
        <f>IFERROR(VLOOKUP(D40,DB!A:F,6,0),"")</f>
        <v/>
      </c>
      <c r="J40" s="118" t="str">
        <f>IFERROR(VLOOKUP(D40,DB!A:G,7,0),"")</f>
        <v/>
      </c>
      <c r="K40" s="122"/>
      <c r="L40" s="123" t="str">
        <f>IFERROR(VLOOKUP(D40,DB!A:I,9,0),"")</f>
        <v/>
      </c>
    </row>
    <row r="41" spans="1:12" ht="15" customHeight="1">
      <c r="A41" s="157"/>
      <c r="B41" s="158" t="str">
        <f>IFERROR(VLOOKUP(D41,DB!A:K,11,0),"")</f>
        <v/>
      </c>
      <c r="C41" s="158"/>
      <c r="D41" s="158"/>
      <c r="E41" s="159"/>
      <c r="F41" s="154"/>
      <c r="G41" s="160">
        <f ca="1">IFERROR(NOW()-F41,"")</f>
        <v>45973.634316898148</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45973.634316898148</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45973.634316898148</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45973.634316898148</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45973.634316898148</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45973.634316898148</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45973.634316898148</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45973.634316898148</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45973.634316898148</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45973.634316898148</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45973.634316898148</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45973.634316898148</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45973.634316898148</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45973.634316898148</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45973.634316898148</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45973.634316898148</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45973.634316898148</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45973.634316898148</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45973.634316898148</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45973.634316898148</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45973.634316898148</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45973.634316898148</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45973.634316898148</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45973.634316898148</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45973.634316898148</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45973.634316898148</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45973.634316898148</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45973.634316898148</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45973.634316898148</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45973.634316898148</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45973.634316898148</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45973.634316898148</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45973.634316898148</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45973.634316898148</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45973.634316898148</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45973.634316898148</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45973.634316898148</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45973.634316898148</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45973.634316898148</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45973.634316898148</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45973.634316898148</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45973.634316898148</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45973.634316898148</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45973.634316898148</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45973.634316898148</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45973.634316898148</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45973.634316898148</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45973.634316898148</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45973.634316898148</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45973.634316898148</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45973.634316898148</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45973.634316898148</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45973.634316898148</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45973.634316898148</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45973.634316898148</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45973.634316898148</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45973.634316898148</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45973.634316898148</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45973.634316898148</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45973.634316898148</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45973.634316898148</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45973.634316898148</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45973.634316898148</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45973.634316898148</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45973.634316898148</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45973.634316898148</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45973.634316898148</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45973.634316898148</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45973.634316898148</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45973.634316898148</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45973.634316898148</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45973.634316898148</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45973.634316898148</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45973.634316898148</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45973.634316898148</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45973.634316898148</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45973.634316898148</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45973.634316898148</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45973.634316898148</v>
      </c>
      <c r="H119" s="154"/>
      <c r="I119" s="158" t="str">
        <f>IFERROR(VLOOKUP(D119,DB!A:F,6,0),"")</f>
        <v/>
      </c>
      <c r="J119" s="158" t="str">
        <f>IFERROR(VLOOKUP(D119,DB!A:G,7,0),"")</f>
        <v/>
      </c>
      <c r="K119" s="161"/>
      <c r="L119" s="162" t="str">
        <f>IFERROR(VLOOKUP(D119,DB!A:I,9,0),"")</f>
        <v/>
      </c>
    </row>
    <row r="120" spans="1:12" ht="15" customHeight="1">
      <c r="A120" s="157"/>
      <c r="B120" s="158" t="str">
        <f>IFERROR(VLOOKUP(D120,DB!A:K,11,0),"")</f>
        <v/>
      </c>
      <c r="C120" s="158"/>
      <c r="D120" s="158"/>
      <c r="E120" s="159"/>
      <c r="F120" s="154"/>
      <c r="G120" s="160">
        <f ca="1">IFERROR(NOW()-F120,"")</f>
        <v>45973.634316898148</v>
      </c>
      <c r="H120" s="154"/>
      <c r="I120" s="158" t="str">
        <f>IFERROR(VLOOKUP(D120,DB!A:F,6,0),"")</f>
        <v/>
      </c>
      <c r="J120" s="158" t="str">
        <f>IFERROR(VLOOKUP(D120,DB!A:G,7,0),"")</f>
        <v/>
      </c>
      <c r="K120" s="161"/>
      <c r="L120" s="162"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148.63447893518605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27860</v>
      </c>
      <c r="E4" s="103" t="s">
        <v>39100</v>
      </c>
      <c r="F4" s="104">
        <v>45973.589768518519</v>
      </c>
      <c r="G4" s="105">
        <f t="shared" ref="G4:G7" ca="1" si="1">IFERROR(NOW()-F4,"-")</f>
        <v>4.4548379628395196E-2</v>
      </c>
      <c r="H4" s="104">
        <v>45973.582708333335</v>
      </c>
      <c r="I4" s="18" t="str">
        <f>IFERROR(VLOOKUP(D4,DB!A:F,6,0),"")</f>
        <v>Generator-SG</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8511</v>
      </c>
      <c r="E5" s="103" t="s">
        <v>39021</v>
      </c>
      <c r="F5" s="104">
        <v>45973.594074074077</v>
      </c>
      <c r="G5" s="105">
        <f t="shared" ca="1" si="1"/>
        <v>4.0242824070446659E-2</v>
      </c>
      <c r="H5" s="104">
        <v>45973.585740740738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45973.634316898148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45973.634316898148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ref="G8:G14" ca="1" si="2">IFERROR(NOW()-F8,"-")</f>
        <v>45973.634316898148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45973.634316898148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45973.634316898148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45973.634316898148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45973.634316898148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45973.634316898148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t="shared" ca="1" si="2"/>
        <v>45973.634316898148</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65" t="str">
        <f>IFERROR(VLOOKUP(D15,DB!A:K,11,0),"")</f>
        <v/>
      </c>
      <c r="C15" s="18"/>
      <c r="D15" s="18"/>
      <c r="E15" s="103"/>
      <c r="F15" s="104"/>
      <c r="G15" s="105">
        <f ca="1">IFERROR(NOW()-F15,"-")</f>
        <v>45973.634316898148</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45973.634316898148</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45973.634316898148</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45973.634316898148</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45973.634316898148</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45973.634316898148</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45973.634316898148</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ca="1">IFERROR(NOW()-F22,"-")</f>
        <v>45973.634316898148</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s="164" customFormat="1" ht="31.5" customHeight="1">
      <c r="A23" s="102"/>
      <c r="B23" s="165" t="str">
        <f>IFERROR(VLOOKUP(D23,DB!A:K,11,0),"")</f>
        <v/>
      </c>
      <c r="C23" s="18"/>
      <c r="D23" s="18"/>
      <c r="E23" s="103"/>
      <c r="F23" s="104"/>
      <c r="G23" s="105">
        <f ca="1">IFERROR(NOW()-F23,"-")</f>
        <v>45973.634316898148</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45973.634316898148</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45973.634316898148</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5" t="str">
        <f>IFERROR(VLOOKUP(D26,DB!A:K,11,0),"")</f>
        <v/>
      </c>
      <c r="C26" s="18"/>
      <c r="D26" s="18"/>
      <c r="E26" s="103"/>
      <c r="F26" s="104"/>
      <c r="G26" s="105">
        <f ca="1">IFERROR(NOW()-F26,"-")</f>
        <v>45973.634316898148</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66" t="str">
        <f>IFERROR(VLOOKUP(D27,DB!A:K,11,0),"")</f>
        <v/>
      </c>
      <c r="C27" s="128"/>
      <c r="D27" s="128"/>
      <c r="E27" s="129"/>
      <c r="F27" s="130"/>
      <c r="G27" s="131">
        <f ca="1">IFERROR(NOW()-F27,"-")</f>
        <v>45973.634316898148</v>
      </c>
      <c r="H27" s="130"/>
      <c r="I27" s="166" t="str">
        <f>IFERROR(VLOOKUP(D27,DB!A:F,6,0),"")</f>
        <v/>
      </c>
      <c r="J27" s="166" t="str">
        <f>IFERROR(VLOOKUP(D27,DB!A:G,7,0),"")</f>
        <v/>
      </c>
      <c r="K27" s="132"/>
      <c r="L27" s="166"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row r="28" spans="1:88" ht="31.5" customHeight="1">
      <c r="A28" s="102"/>
      <c r="B28" s="165" t="str">
        <f>IFERROR(VLOOKUP(D28,DB!A:K,11,0),"")</f>
        <v/>
      </c>
      <c r="C28" s="18"/>
      <c r="D28" s="18"/>
      <c r="E28" s="103"/>
      <c r="F28" s="104"/>
      <c r="G28" s="105">
        <f ca="1">IFERROR(NOW()-F28,"-")</f>
        <v>45973.634316898148</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45973.634316898148</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45973.634316898148</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45973.634316898148</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45973.634316898148</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45973.634316898148</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45973.634316898148</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45973.634316898148</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45973.634316898148</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45973.634316898148</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45973.634316898148</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45973.634316898148</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45973.634316898148</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45973.634316898148</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45973.634316898148</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45973.634316898148</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45973.634316898148</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45973.634316898148</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45973.634316898148</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45973.634316898148</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45973.634316898148</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45973.634316898148</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45973.634316898148</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45973.634316898148</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45973.634316898148</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45973.634316898148</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45973.634316898148</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45973.634316898148</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45973.634316898148</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45973.634316898148</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45973.634316898148</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45973.634316898148</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45973.634316898148</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45973.634316898148</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45973.634316898148</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65" t="str">
        <f>IFERROR(VLOOKUP(D63,DB!A:K,11,0),"")</f>
        <v/>
      </c>
      <c r="C63" s="18"/>
      <c r="D63" s="18"/>
      <c r="E63" s="103"/>
      <c r="F63" s="104"/>
      <c r="G63" s="105">
        <f ca="1">IFERROR(NOW()-F63,"-")</f>
        <v>45973.634316898148</v>
      </c>
      <c r="H63" s="104"/>
      <c r="I63" s="165" t="str">
        <f>IFERROR(VLOOKUP(D63,DB!A:F,6,0),"")</f>
        <v/>
      </c>
      <c r="J63" s="165" t="str">
        <f>IFERROR(VLOOKUP(D63,DB!A:G,7,0),"")</f>
        <v/>
      </c>
      <c r="K63" s="19"/>
      <c r="L63" s="165"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66" t="str">
        <f>IFERROR(VLOOKUP(D64,DB!A:K,11,0),"")</f>
        <v/>
      </c>
      <c r="C64" s="128"/>
      <c r="D64" s="128"/>
      <c r="E64" s="129"/>
      <c r="F64" s="130"/>
      <c r="G64" s="131">
        <f ca="1">IFERROR(NOW()-F64,"-")</f>
        <v>45973.634316898148</v>
      </c>
      <c r="H64" s="130"/>
      <c r="I64" s="166" t="str">
        <f>IFERROR(VLOOKUP(D64,DB!A:F,6,0),"")</f>
        <v/>
      </c>
      <c r="J64" s="166" t="str">
        <f>IFERROR(VLOOKUP(D64,DB!A:G,7,0),"")</f>
        <v/>
      </c>
      <c r="K64" s="132"/>
      <c r="L64" s="166"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45973.634316898148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45973.634316898148</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45973.634316898148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45973.634316898148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45973.634316898148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45973.634316898148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45973.634316898148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45973.634316898148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45973.634316898148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45973.634316898148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45973.634316898148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45973.634316898148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45973.634316898148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45973.634316898148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45973.634316898148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45973.634316898148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45973.634316898148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45973.634316898148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45973.634316898148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45973.634316898148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45973.634316898148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45973.634316898148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45973.634316898148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45973.634316898148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45973.634316898148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45973.634316898148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45973.634316898148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45973.634316898148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45973.634316898148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45973.634316898148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45973.634316898148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45973.634316898148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45973.634316898148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45973.634316898148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45973.634316898148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45973.634316898148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45973.634316898148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45973.634316898148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45973.634316898148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45973.634316898148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45973.634316898148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45973.634316898148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45973.634316898148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45973.634316898148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45973.634316898148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45973.634316898148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45973.634316898148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45973.634316898148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45973.634316898148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45973.634316898148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45973.634316898148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45973.634316898148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45973.634316898148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45973.634316898148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45973.634316898148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45973.634316898148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45973.634316898148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45973.634316898148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45973.634316898148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45973.634316898148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45973.634316898148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45973.634316898148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45973.634316898148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45973.634316898148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45973.634316898148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45973.634316898148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45973.634316898148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45973.634316898148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45973.634316898148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45973.634316898148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45973.634316898148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45973.634316898148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45973.634316898148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45973.634316898148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45973.634316898148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45973.634316898148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45973.634316898148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45973.634316898148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45973.634316898148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45973.634316898148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45973.634316898148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45973.634316898148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45973.634316898148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45973.634316898148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45973.634316898148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45973.634316898148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45973.634316898148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45973.634316898148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45973.634316898148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45973.634316898148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45973.634316898148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45973.634316898148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45973.634316898148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45973.634316898148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45973.634316898148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45973.634316898148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45973.634316898148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45973.634316898148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45973.634316898148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45973.634316898148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45973.634316898148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45973.634316898148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45973.634316898148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45973.634316898148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45973.634316898148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45973.634316898148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45973.634316898148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45973.634316898148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45973.634316898148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45973.634316898148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45973.634316898148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45973.634316898148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45973.634316898148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45973.634316898148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45973.634316898148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45973.634316898148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45973.634316898148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45973.634316898148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45973.634316898148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45973.634316898148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45973.634316898148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45973.634316898148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45973.634316898148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45973.634316898148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45973.634316898148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45973.634316898148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45973.634316898148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45973.634316898148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45973.634316898148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45973.634316898148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45973.634316898148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45973.634316898148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45973.634316898148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45973.634316898148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45973.634316898148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45973.634316898148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45973.634316898148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45973.634316898148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45973.634316898148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45973.634316898148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45973.634316898148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45973.634316898148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45973.634316898148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45973.634316898148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45973.634316898148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45973.634316898148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45973.634316898148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45973.634316898148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45973.634316898148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45973.634316898148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45973.634316898148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45973.634316898148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45973.634316898148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45973.634316898148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45973.634316898148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45973.634316898148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45973.634316898148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45973.634316898148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45973.634316898148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45973.634316898148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45973.634316898148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45973.634316898148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45973.634316898148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45973.634316898148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45973.634316898148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45973.634316898148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45973.634316898148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45973.634316898148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45973.634316898148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45973.634316898148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45973.634316898148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45973.634316898148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45973.634316898148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45973.634316898148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45973.634316898148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45973.634316898148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45973.634316898148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45973.634316898148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45973.634316898148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45973.634316898148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45973.634316898148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45973.634316898148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45973.634316898148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45973.634316898148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45973.634316898148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45973.634316898148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45973.634316898148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45973.634316898148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45973.634316898148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45973.634316898148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45973.634316898148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45973.634316898148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45973.634316898148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45973.634316898148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45973.634316898148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45973.634316898148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45973.634316898148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45973.634316898148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45973.634316898148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45973.634316898148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45973.634316898148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45973.634316898148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45973.634316898148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45973.634316898148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45973.634316898148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45973.634316898148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45973.634316898148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45973.634316898148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45973.634316898148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45973.634316898148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45973.634316898148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45973.634316898148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45973.634316898148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45973.634316898148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45973.634316898148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45973.634316898148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45973.634316898148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45973.634316898148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45973.634316898148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45973.634316898148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45973.634316898148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45973.634316898148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45973.634316898148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45973.634316898148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45973.634316898148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45973.634316898148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45973.634316898148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45973.634316898148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45973.634316898148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45973.634316898148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45973.634316898148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45973.634316898148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45973.634316898148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45973.634316898148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45973.634316898148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45973.634316898148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45973.634316898148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45973.634316898148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45973.634316898148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45973.634316898148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45973.634316898148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45973.634316898148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45973.634316898148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45973.634316898148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45973.634316898148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45973.634316898148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45973.634316898148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45973.634316898148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45973.634316898148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45973.634316898148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45973.634316898148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45973.634316898148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45973.634316898148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45973.634316898148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45973.634316898148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45973.634316898148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45973.634316898148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45973.634316898148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45973.634316898148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45973.634316898148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45973.634316898148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45973.634316898148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45973.634316898148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45973.634316898148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45973.634316898148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45973.634316898148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45973.634316898148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45973.634316898148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45973.634316898148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45973.634316898148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45973.634316898148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45973.634316898148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45973.634316898148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45973.634316898148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45973.634316898148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45973.634316898148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45973.634316898148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45973.634316898148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45973.634316898148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45973.634316898148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45973.634316898148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45973.634316898148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45973.634316898148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45973.634316898148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45973.634316898148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45973.634316898148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45973.634316898148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45973.634316898148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45973.634316898148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45973.634316898148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45973.634316898148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45973.634316898148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45973.634316898148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45973.634316898148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45973.634316898148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45973.634316898148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45973.634316898148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45973.634316898148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45973.634316898148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45973.634316898148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45973.634316898148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45973.634316898148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45973.634316898148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45973.634316898148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45973.634316898148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45973.634316898148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45973.634316898148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45973.634316898148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45973.634316898148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45973.634316898148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45973.634316898148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45973.634316898148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45973.634316898148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45973.634316898148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45973.634316898148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45973.634316898148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45973.634316898148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45973.634316898148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45973.634316898148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45973.634316898148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45973.634316898148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45973.634316898148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45973.634316898148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45973.634316898148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45973.634316898148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45973.634316898148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45973.634316898148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45973.634316898148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45973.634316898148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45973.634316898148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45973.634316898148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45973.634316898148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45973.634316898148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45973.634316898148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45973.634316898148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45973.634316898148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45973.634316898148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45973.634316898148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45973.634316898148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45973.634316898148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45973.634316898148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45973.634316898148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45973.634316898148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45973.634316898148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45973.634316898148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45973.634316898148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45973.634316898148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45973.634316898148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45973.634316898148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45973.634316898148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45973.634316898148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45973.634316898148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45973.634316898148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45973.634316898148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45973.634316898148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45973.634316898148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45973.634316898148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45973.634316898148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45973.634316898148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45973.634316898148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45973.634316898148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45973.634316898148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45973.634316898148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45973.634316898148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45973.634316898148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45973.634316898148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45973.634316898148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45973.634316898148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45973.634316898148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45973.634316898148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45973.634316898148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45973.634316898148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45973.634316898148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45973.634316898148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45973.634316898148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45973.634316898148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45973.634316898148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45973.634316898148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45973.634316898148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45973.634316898148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45973.634316898148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45973.634316898148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45973.634316898148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45973.634316898148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45973.634316898148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45973.634316898148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45973.634316898148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45973.634316898148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45973.634316898148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45973.634316898148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45973.634316898148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45973.634316898148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45973.634316898148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45973.634316898148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45973.634316898148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45973.634316898148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45973.634316898148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45973.634316898148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45973.634316898148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45973.634316898148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45973.634316898148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45973.634316898148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45973.634316898148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45973.634316898148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45973.634316898148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45973.634316898148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45973.634316898148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45973.634316898148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45973.634316898148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45973.634316898148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45973.634316898148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45973.634316898148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45973.634316898148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45973.634316898148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45973.634316898148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45973.634316898148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45973.634316898148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45973.634316898148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45973.634316898148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45973.634316898148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45973.634316898148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45973.634316898148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45973.634316898148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45973.634316898148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45973.634316898148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45973.634316898148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45973.634316898148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45973.634316898148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45973.634316898148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45973.634316898148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45973.634316898148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45973.634316898148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45973.634316898148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45973.634316898148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45973.634316898148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45973.634316898148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45973.634316898148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45973.634316898148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45973.634316898148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45973.634316898148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45973.634316898148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45973.634316898148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45973.634316898148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45973.634316898148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45973.634316898148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45973.634316898148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45973.634316898148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45973.634316898148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45973.634316898148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45973.634316898148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45973.634316898148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45973.634316898148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45973.634316898148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45973.634316898148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45973.634316898148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45973.634316898148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45973.634316898148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45973.634316898148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45973.634316898148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45973.634316898148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45973.634316898148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45973.634316898148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45973.634316898148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45973.634316898148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45973.634316898148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45973.634316898148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45973.634316898148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45973.634316898148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45973.634316898148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45973.634316898148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45973.634316898148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45973.634316898148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45973.634316898148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45973.634316898148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45973.634316898148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45973.634316898148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45973.634316898148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45973.634316898148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45973.634316898148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45973.634316898148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45973.634316898148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45973.634316898148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45973.634316898148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45973.634316898148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45973.634316898148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45973.634316898148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45973.634316898148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45973.634316898148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45973.634316898148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45973.634316898148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45973.634316898148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45973.634316898148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45973.634316898148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45973.634316898148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45973.634316898148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45973.634316898148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45973.634316898148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45973.634316898148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45973.634316898148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45973.634316898148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45973.634316898148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45973.634316898148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45973.634316898148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45973.634316898148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45973.634316898148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45973.634316898148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45973.634316898148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45973.634316898148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45973.634316898148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45973.634316898148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45973.634316898148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45973.634316898148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45973.634316898148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45973.634316898148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45973.634316898148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45973.634316898148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45973.634316898148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45973.634316898148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45973.634316898148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45973.634316898148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45973.634316898148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45973.634316898148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45973.634316898148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45973.634316898148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45973.634316898148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45973.634316898148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45973.634316898148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45973.634316898148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45973.634316898148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45973.634316898148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45973.634316898148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45973.634316898148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45973.634316898148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45973.634316898148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45973.634316898148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45973.634316898148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45973.634316898148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45973.634316898148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45973.634316898148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45973.634316898148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45973.634316898148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45973.634316898148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45973.634316898148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45973.634316898148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45973.634316898148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45973.634316898148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45973.634316898148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45973.634316898148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45973.634316898148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45973.634316898148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45973.634316898148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45973.634316898148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45973.634316898148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45973.634316898148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45973.634316898148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45973.634316898148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45973.634316898148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45973.634316898148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45973.634316898148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45973.634316898148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45973.634316898148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45973.634316898148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45973.634316898148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45973.634316898148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45973.634316898148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45973.634316898148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45973.634316898148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45973.634316898148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45973.634316898148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45973.634316898148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45973.634316898148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45973.634316898148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45973.634316898148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45973.634316898148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45973.634316898148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45973.634316898148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45973.634316898148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45973.634316898148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45973.634316898148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45973.634316898148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45973.634316898148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45973.634316898148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45973.634316898148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45973.634316898148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45973.634316898148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45973.634316898148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45973.634316898148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45973.634316898148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45973.634316898148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45973.634316898148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45973.634316898148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45973.634316898148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45973.634316898148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45973.634316898148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45973.634316898148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45973.634316898148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45973.634316898148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45973.634316898148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45973.634316898148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45973.634316898148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45973.634316898148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45973.634316898148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45973.634316898148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45973.634316898148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45973.634316898148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45973.634316898148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45973.634316898148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45973.634316898148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45973.634316898148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45973.634316898148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45973.634316898148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45973.634316898148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45973.634316898148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45973.634316898148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45973.634316898148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45973.634316898148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45973.634316898148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45973.634316898148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45973.634316898148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45973.634316898148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45973.634316898148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45973.634316898148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45973.634316898148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45973.634316898148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45973.634316898148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45973.634316898148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45973.634316898148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45973.634316898148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45973.634316898148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45973.634316898148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45973.634316898148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45973.634316898148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45973.634316898148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45973.634316898148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45973.634316898148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45973.634316898148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45973.634316898148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45973.634316898148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45973.634316898148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45973.634316898148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45973.634316898148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45973.634316898148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45973.634316898148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45973.634316898148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45973.634316898148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45973.634316898148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45973.634316898148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45973.634316898148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45973.634316898148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45973.634316898148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45973.634316898148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45973.634316898148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45973.634316898148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45973.634316898148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45973.634316898148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45973.634316898148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45973.634316898148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45973.634316898148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45973.634316898148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45973.634316898148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45973.634316898148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45973.634316898148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45973.634316898148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45973.634316898148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45973.634316898148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45973.634316898148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45973.634316898148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45973.634316898148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45973.634316898148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45973.634316898148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45973.634316898148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45973.634316898148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45973.634316898148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45973.634316898148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45973.634316898148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45973.634316898148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45973.634316898148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45973.634316898148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45973.634316898148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45973.634316898148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45973.634316898148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45973.634316898148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45973.634316898148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45973.634316898148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45973.634316898148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45973.634316898148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45973.634316898148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45973.634316898148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45973.634316898148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45973.634316898148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45973.634316898148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45973.634316898148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45973.634316898148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45973.634316898148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45973.634316898148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45973.634316898148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45973.634316898148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45973.634316898148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45973.634316898148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45973.634316898148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45973.634316898148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45973.634316898148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45973.634316898148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45973.634316898148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45973.634316898148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45973.634316898148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45973.634316898148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45973.634316898148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45973.634316898148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45973.634316898148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45973.634316898148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45973.634316898148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45973.634316898148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45973.634316898148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45973.634316898148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45973.634316898148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45973.634316898148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45973.634316898148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45973.634316898148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45973.634316898148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45973.634316898148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45973.634316898148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45973.634316898148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45973.634316898148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45973.634316898148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45973.634316898148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45973.634316898148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45973.634316898148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45973.634316898148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45973.634316898148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45973.634316898148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45973.634316898148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45973.634316898148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45973.634316898148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45973.634316898148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45973.634316898148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45973.634316898148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45973.634316898148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45973.634316898148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45973.634316898148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45973.634316898148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45973.634316898148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45973.634316898148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45973.634316898148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45973.634316898148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45973.634316898148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45973.634316898148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45973.634316898148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45973.634316898148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45973.634316898148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45973.634316898148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45973.634316898148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45973.634316898148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45973.634316898148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45973.634316898148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45973.634316898148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45973.634316898148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45973.634316898148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45973.634316898148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45973.634316898148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45973.634316898148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45973.634316898148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45973.634316898148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45973.634316898148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45973.634316898148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45973.634316898148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45973.634316898148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45973.634316898148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45973.634316898148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45973.634316898148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45973.634316898148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45973.634316898148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45973.634316898148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45973.634316898148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45973.634316898148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45973.634316898148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45973.634316898148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45973.634316898148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45973.634316898148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45973.634316898148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45973.634316898148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45973.634316898148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45973.634316898148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45973.634316898148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45973.634316898148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45973.634316898148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45973.634316898148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45973.634316898148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45973.634316898148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45973.634316898148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45973.634316898148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45973.634316898148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45973.634316898148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45973.634316898148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45973.634316898148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45973.634316898148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45973.634316898148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45973.634316898148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45973.634316898148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45973.634316898148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45973.634316898148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45973.634316898148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45973.634316898148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45973.634316898148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45973.634316898148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45973.634316898148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45973.634316898148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45973.634316898148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45973.634316898148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45973.634316898148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45973.634316898148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45973.634316898148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45973.634316898148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45973.634316898148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45973.634316898148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45973.634316898148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45973.634316898148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45973.634316898148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45973.634316898148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45973.634316898148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45973.634316898148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45973.634316898148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45973.634316898148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45973.634316898148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45973.634316898148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45973.634316898148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45973.634316898148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45973.634316898148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45973.634316898148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45973.634316898148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45973.634316898148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45973.634316898148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45973.634316898148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45973.634316898148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45973.634316898148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45973.634316898148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45973.634316898148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45973.634316898148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45973.634316898148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45973.634316898148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45973.634316898148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45973.634316898148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45973.634316898148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45973.634316898148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45973.634316898148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45973.634316898148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45973.634316898148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45973.634316898148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45973.634316898148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45973.634316898148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45973.634316898148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45973.634316898148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45973.634316898148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45973.634316898148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45973.634316898148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45973.634316898148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45973.634316898148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45973.634316898148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45973.634316898148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45973.634316898148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45973.634316898148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45973.634316898148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45973.634316898148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45973.634316898148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45973.634316898148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45973.634316898148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45973.634316898148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45973.634316898148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45973.634316898148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45973.634316898148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45973.634316898148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45973.634316898148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45973.634316898148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45973.634316898148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45973.634316898148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45973.634316898148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45973.634316898148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45973.634316898148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45973.634316898148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45973.634316898148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45973.634316898148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45973.634316898148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45973.634316898148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45973.634316898148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45973.634316898148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45973.634316898148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45973.634316898148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45973.634316898148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45973.634316898148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45973.634316898148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45973.634316898148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45973.634316898148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45973.634316898148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45973.634316898148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45973.634316898148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45973.634316898148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45973.634316898148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45973.634316898148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45973.634316898148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45973.634316898148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45973.634316898148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45973.634316898148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45973.634316898148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45973.634316898148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45973.634316898148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45973.634316898148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45973.634316898148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45973.634316898148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45973.634316898148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45973.634316898148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45973.634316898148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45973.634316898148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45973.634316898148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45973.634316898148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45973.634316898148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45973.634316898148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45973.634316898148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45973.634316898148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45973.634316898148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45973.634316898148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45973.634316898148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45973.634316898148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45973.634316898148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45973.634316898148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45973.634316898148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45973.634316898148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45973.634316898148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45973.634316898148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45973.634316898148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45973.634316898148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45973.634316898148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45973.634316898148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45973.634316898148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45973.634316898148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45973.634316898148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45973.634316898148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45973.634316898148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45973.634316898148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45973.634316898148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45973.634316898148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45973.634316898148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45973.634316898148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45973.634316898148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45973.634316898148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45973.634316898148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45973.634316898148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45973.634316898148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45973.634316898148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45973.634316898148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45973.634316898148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45973.634316898148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45973.634316898148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45973.634316898148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45973.634316898148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45973.634316898148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45973.634316898148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45973.634316898148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45973.634316898148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45973.634316898148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45973.634316898148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45973.634316898148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45973.634316898148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45973.634316898148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45973.634316898148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45973.634316898148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45973.634316898148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45973.634316898148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45973.634316898148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45973.634316898148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45973.634316898148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45973.634316898148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45973.634316898148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45973.634316898148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45973.634316898148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45973.634316898148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45973.634316898148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45973.634316898148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45973.634316898148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45973.634316898148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45973.634316898148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45973.634316898148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45973.634316898148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45973.634316898148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45973.634316898148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45973.634316898148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45973.634316898148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45973.634316898148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45973.634316898148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45973.634316898148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45973.634316898148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45973.634316898148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45973.634316898148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45973.634316898148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45973.634316898148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45973.634316898148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45973.634316898148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45973.634316898148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45973.634316898148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45973.634316898148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45973.634316898148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45973.634316898148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45973.634316898148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45973.634316898148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45973.634316898148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45973.634316898148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45973.634316898148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45973.634316898148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45973.634316898148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45973.634316898148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45973.634316898148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45973.634316898148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45973.634316898148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45973.634316898148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45973.634316898148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45973.634316898148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45973.634316898148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45973.634316898148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45973.634316898148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45973.634316898148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45973.634316898148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45973.634316898148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45973.634316898148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45973.634316898148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45973.634316898148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45973.634316898148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45973.634316898148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45973.634316898148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45973.634316898148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45973.634316898148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45973.634316898148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45973.634316898148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45973.634316898148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45973.634316898148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45973.634316898148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45973.634316898148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45973.634316898148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45973.634316898148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45973.634316898148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45973.634316898148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45973.634316898148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45973.634316898148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45973.634316898148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45973.634316898148</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270.15359930555132</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0.16864560185058508</v>
      </c>
      <c r="H3" s="96">
        <v>45973.458773148152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3</v>
      </c>
      <c r="D4" s="92" t="s">
        <v>35056</v>
      </c>
      <c r="E4" s="95" t="s">
        <v>39021</v>
      </c>
      <c r="F4" s="96">
        <v>45973.630891203706</v>
      </c>
      <c r="G4" s="97">
        <f ca="1">IFERROR(NOW()-F4,"")</f>
        <v>3.4256944418302737E-3</v>
      </c>
      <c r="H4" s="96">
        <v>45973.614432870374</v>
      </c>
      <c r="I4" s="135" t="str">
        <f>IFERROR(VLOOKUP(D4,DB!A:F,6,0),"")</f>
        <v>SCECO</v>
      </c>
      <c r="J4" s="135" t="str">
        <f>IFERROR(VLOOKUP(D4,DB!A:G,7,0),"")</f>
        <v>Good</v>
      </c>
      <c r="K4" s="98" t="s">
        <v>39114</v>
      </c>
      <c r="L4" s="92" t="str">
        <f>IFERROR(VLOOKUP(D4,DB!A:I,9,0),"")</f>
        <v>Latis</v>
      </c>
    </row>
    <row r="5" spans="1:16" ht="15" customHeight="1">
      <c r="A5" s="135"/>
      <c r="B5" s="135" t="str">
        <f>IFERROR(VLOOKUP(D5,DB!A:K,11,0),"")</f>
        <v/>
      </c>
      <c r="C5" s="94"/>
      <c r="D5" s="92"/>
      <c r="E5" s="95"/>
      <c r="F5" s="96"/>
      <c r="G5" s="97">
        <f ca="1">IFERROR(NOW()-F5,"")</f>
        <v>45973.634316898148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45973.634316898148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45973.634316898148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45973.634316898148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45973.634316898148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45973.634316898148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45973.634316898148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45973.634316898148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45973.634316898148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45973.634316898148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45973.634316898148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45973.634316898148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45973.634316898148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45973.634316898148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45973.634316898148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45973.634316898148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45973.634316898148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45973.634316898148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45973.634316898148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45973.634316898148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45973.634316898148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45973.634316898148</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45973.634316898148</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45973.634316898148</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45973.634316898148</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45973.634316898148</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45973.634316898148</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45973.634316898148</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45973.634316898148</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t="shared" ref="G34:G37" ca="1" si="1">IFERROR(NOW()-F34,"")</f>
        <v>45973.634316898148</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t="shared" ca="1" si="1"/>
        <v>45973.634316898148</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t="shared" ca="1" si="1"/>
        <v>45973.634316898148</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t="shared" ca="1" si="1"/>
        <v>45973.634316898148</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81.802256712959206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47.445439583330881</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24.973205787035113</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45973.634316898148</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45973.634316898148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45973.634316898148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45973.634316898148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45973.634316898148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45973.634316898148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45973.634316898148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45973.634316898148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45973.634316898148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45973.634316898148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45973.634316898148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45973.634316898148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45973.634316898148</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45973.634316898148</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45973.634316898148</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45973.634316898148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45973.634316898148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45973.634316898148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45973.634316898148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45973.634316898148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45973.634316898148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45973.634316898148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45973.634316898148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45973.634316898148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45973.634316898148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45973.634316898148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45973.634316898148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45973.634316898148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45973.634316898148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45973.634316898148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45973.634316898148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45973.634316898148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45973.634316898148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45973.634316898148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45973.634316898148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45973.634316898148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45973.634316898148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45973.634316898148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45973.634316898148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45973.634316898148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45973.634316898148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45973.634316898148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45973.634316898148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45973.634316898148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45973.634316898148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45973.634316898148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45973.634316898148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45973.634316898148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45973.634316898148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45973.634316898148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45973.634316898148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45973.634316898148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45973.634316898148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45973.634316898148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45973.634316898148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45973.634316898148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45973.634316898148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45973.634316898148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45973.634316898148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45973.634316898148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45973.634316898148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45973.634316898148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45973.634316898148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45973.634316898148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45973.634316898148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45973.634316898148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45973.634316898148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45973.634316898148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45973.634316898148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45973.634316898148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45973.634316898148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45973.634316898148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45973.634316898148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45973.634316898148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45973.634316898148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45973.634316898148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45973.634316898148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45973.634316898148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45973.634316898148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45973.634316898148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45973.634316898148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45973.634316898148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45973.634316898148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45973.634316898148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45973.634316898148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45973.634316898148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45973.634316898148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45973.634316898148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45973.634316898148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45973.634316898148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45973.634316898148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45973.634316898148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45973.634316898148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45973.634316898148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45973.634316898148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45973.634316898148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45973.634316898148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45973.634316898148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45973.634316898148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45973.634316898148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45973.634316898148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45973.634316898148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45973.634316898148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45973.634316898148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45973.634316898148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45973.634316898148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45973.634316898148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45973.634316898148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45973.634316898148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45973.634316898148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45973.634316898148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45973.634316898148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45973.634316898148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45973.634316898148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45973.634316898148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45973.634316898148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45973.634316898148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45973.634316898148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45973.634316898148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45973.634316898148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45973.634316898148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45973.634316898148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45973.634316898148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45973.634316898148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45973.634316898148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45973.634316898148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45973.634316898148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45973.634316898148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45973.634316898148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45973.634316898148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45973.634316898148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45973.634316898148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45973.634316898148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45973.634316898148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45973.634316898148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45973.634316898148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45973.634316898148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45973.634316898148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45973.634316898148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45973.634316898148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45973.634316898148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45973.634316898148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45973.634316898148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45973.634316898148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45973.634316898148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45973.634316898148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45973.634316898148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45973.634316898148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45973.634316898148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45973.634316898148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45973.634316898148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45973.634316898148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45973.634316898148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45973.634316898148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45973.634316898148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45973.634316898148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45973.634316898148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45973.634316898148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45973.634316898148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45973.634316898148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45973.634316898148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45973.634316898148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45973.634316898148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45973.634316898148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45973.634316898148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45973.634316898148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45973.634316898148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45973.634316898148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45973.634316898148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45973.634316898148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45973.634316898148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45973.634316898148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45973.634316898148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45973.634316898148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45973.634316898148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45973.634316898148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45973.634316898148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45973.634316898148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45973.634316898148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45973.634316898148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45973.634316898148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45973.634316898148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45973.634316898148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45973.634316898148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45973.634316898148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45973.634316898148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45973.634316898148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45973.634316898148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45973.634316898148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45973.634316898148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45973.634316898148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45973.634316898148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45973.634316898148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45973.634316898148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45973.634316898148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45973.634316898148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45973.634316898148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45973.634316898148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45973.634316898148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45973.634316898148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45973.634316898148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45973.634316898148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45973.634316898148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45973.634316898148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45973.634316898148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45973.634316898148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45973.634316898148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45973.634316898148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45973.634316898148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45973.634316898148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45973.634316898148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45973.634316898148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45973.634316898148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45973.634316898148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45973.634316898148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45973.634316898148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45973.634316898148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45973.634316898148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45973.634316898148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45973.634316898148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45973.634316898148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45973.634316898148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45973.634316898148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45973.634316898148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45973.634316898148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45973.634316898148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45973.634316898148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45973.634316898148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45973.634316898148</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39123</v>
      </c>
      <c r="B2" s="141" t="str">
        <f>IFERROR(VLOOKUP(D2,DB!A:K,11,0),"")</f>
        <v>R6</v>
      </c>
      <c r="C2" s="142">
        <v>1</v>
      </c>
      <c r="D2" s="141" t="s">
        <v>30913</v>
      </c>
      <c r="E2" s="124" t="s">
        <v>39021</v>
      </c>
      <c r="F2" s="156">
        <v>45973.331250000003</v>
      </c>
      <c r="G2" s="105">
        <f t="shared" ref="G2:G54" ca="1" si="0">IFERROR(NOW()-F2,"-")</f>
        <v>0.30306689814460697</v>
      </c>
      <c r="H2" s="143">
        <v>45973.190428240741</v>
      </c>
      <c r="I2" s="141" t="str">
        <f>IFERROR(VLOOKUP(D2,DB!A:F,6,0),"")</f>
        <v>SCECO</v>
      </c>
      <c r="J2" s="141" t="str">
        <f>IFERROR(VLOOKUP(D2,DB!A:G,7,0),"")</f>
        <v>Good</v>
      </c>
      <c r="K2" s="144" t="s">
        <v>39124</v>
      </c>
      <c r="L2" s="145" t="str">
        <f>IFERROR(VLOOKUP(D2,DB!A:I,9,0),"")</f>
        <v>Latis</v>
      </c>
    </row>
    <row r="3" spans="1:16382" ht="31.5" customHeight="1">
      <c r="A3" s="140"/>
      <c r="B3" s="141" t="str">
        <f>IFERROR(VLOOKUP(D3,DB!A:K,11,0),"")</f>
        <v/>
      </c>
      <c r="C3" s="142"/>
      <c r="D3" s="141"/>
      <c r="E3" s="124"/>
      <c r="F3" s="143"/>
      <c r="G3" s="105">
        <f t="shared" ca="1" si="0"/>
        <v>45973.634316898148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45973.634316898148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45973.634316898148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45973.634316898148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45973.634316898148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45973.634316898148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45973.634316898148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45973.634316898148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45973.634316898148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45973.634316898148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45973.634316898148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45973.634316898148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45973.634316898148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45973.634316898148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45973.634316898148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45973.634316898148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45973.634316898148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45973.634316898148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45973.634316898148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45973.634316898148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45973.634316898148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45973.634316898148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45973.634316898148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45973.634316898148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45973.634316898148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45973.634316898148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45973.634316898148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45973.634316898148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45973.634316898148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45973.634316898148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45973.634316898148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45973.634316898148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45973.634316898148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45973.634316898148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45973.634316898148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45973.634316898148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45973.634316898148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45973.634316898148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45973.634316898148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45973.634316898148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45973.634316898148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45973.634316898148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45973.634316898148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45973.634316898148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45973.634316898148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45973.634316898148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45973.634316898148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45973.634316898148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45973.634316898148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45973.634316898148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45973.634316898148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45973.634316898148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45973.634316898148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45973.634316898148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45973.634316898148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45973.634316898148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45973.634316898148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45973.634316898148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45973.634316898148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45973.634316898148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45973.634316898148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45973.634316898148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45973.634316898148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45973.634316898148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45973.634316898148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45973.634316898148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45973.634316898148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45973.634316898148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45973.634316898148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45973.634316898148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45973.634316898148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45973.634316898148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45973.634316898148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45973.634316898148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45973.634316898148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45973.634316898148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45973.634316898148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45973.634316898148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45973.634316898148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45973.634316898148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45973.634316898148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45973.634316898148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45973.634316898148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45973.634316898148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45973.634316898148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45973.634316898148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45973.634316898148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45973.634316898148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45973.634316898148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45973.634316898148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45973.634316898148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45973.634316898148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45973.634316898148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45973.634316898148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45973.634316898148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45973.634316898148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45973.634316898148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45973.634316898148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45973.634316898148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45973.634316898148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45973.634316898148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45973.634316898148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45973.634316898148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45973.634316898148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45973.634316898148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45973.634316898148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45973.634316898148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45973.634316898148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45973.634316898148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45973.634316898148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45973.634316898148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45973.634316898148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45973.634316898148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45973.634316898148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45973.634316898148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45973.634316898148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45973.634316898148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45973.634316898148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45973.634316898148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45973.634316898148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45973.634316898148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45973.634316898148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45973.634316898148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45973.634316898148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45973.634316898148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45973.634316898148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45973.634316898148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45973.634316898148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45973.634316898148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45973.634316898148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45973.634316898148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45973.634316898148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45973.634316898148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45973.634316898148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45973.634316898148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45973.634316898148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45973.634316898148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45973.634316898148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45973.634316898148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45973.634316898148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45973.634316898148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45973.634316898148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45973.634316898148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45973.634316898148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45973.634316898148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45973.634316898148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45973.634316898148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45973.634316898148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45973.634316898148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45973.634316898148</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2025-11-12T12:15:22Z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