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58" documentId="120_S{2AC9BD13-BADA-5192-A53E-5A8FF88502F6}" xr6:coauthVersionLast="47" xr6:coauthVersionMax="47" xr10:uidLastSave="{2324632B-13C4-436A-A77C-ECC977020BF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<sst xmlns="http://schemas.openxmlformats.org/spreadsheetml/2006/main" count="180280" uniqueCount="39124">
  <si>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</si>
  <si>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</si>
  <si>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</si>
  <si>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</si>
  <si>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</si>
  <si>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</si>
  <si>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</si>
  <si>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</si>
  <si>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</si>
  <si>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</si>
  <si>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</si>
  <si>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</si>
  <si>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</si>
  <si>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</si>
  <si>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</si>
  <si>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</si>
  <si>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</si>
  <si>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</si>
  <si>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</si>
  <si>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</si>
  <si>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</si>
  <si>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</si>
  <si>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</si>
  <si>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</si>
  <si>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</si>
  <si>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</si>
  <si>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</si>
  <si>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</si>
  <si>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</si>
  <si>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</si>
  <si>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</si>
  <si>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</si>
  <si>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</si>
  <si>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</si>
  <si>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</si>
  <si>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</si>
  <si>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</si>
  <si>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</si>
  <si>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</si>
  <si>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</si>
  <si>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</si>
  <si>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</si>
  <si>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</si>
  <si>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</si>
  <si>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</si>
  <si>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</si>
  <si>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</si>
  <si>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</si>
  <si>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</si>
  <si>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</si>
  <si>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</si>
  <si>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</si>
  <si>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</si>
  <si>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</si>
  <si>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</si>
  <si>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</si>
  <si>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</si>
  <si>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</si>
  <si>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</si>
  <si>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</si>
  <si>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</si>
  <si>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</si>
  <si>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</si>
  <si>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</si>
  <si>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</si>
  <si>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</si>
  <si>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</si>
  <si>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</si>
  <si>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</si>
  <si>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</si>
  <si>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</si>
  <si>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</si>
  <si>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</si>
  <si>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</si>
  <si>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</si>
  <si>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</si>
  <si>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</si>
  <si>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</si>
  <si>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</si>
  <si>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</si>
  <si>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</si>
  <si>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</si>
  <si>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</si>
  <si>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</si>
  <si>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</si>
  <si>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</si>
  <si>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</si>
  <si>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</si>
  <si>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</si>
  <si>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</si>
  <si>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</si>
  <si>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</si>
  <si>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</si>
  <si>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</si>
  <si>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</si>
  <si>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</si>
  <si>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</si>
  <si>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</si>
  <si>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</si>
  <si>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</si>
  <si>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</si>
  <si>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</si>
  <si>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</si>
  <si>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</si>
  <si>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</si>
  <si>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</si>
  <si>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</si>
  <si>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</si>
  <si>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</si>
  <si>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</si>
  <si>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</si>
  <si>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</si>
  <si>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</si>
  <si>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</si>
  <si>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</si>
  <si>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</si>
  <si>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</si>
  <si>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</si>
  <si>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</si>
  <si>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</si>
  <si>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</si>
  <si>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</si>
  <si>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</si>
  <si>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</si>
  <si>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</si>
  <si>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</si>
  <si>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</si>
  <si>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</si>
  <si>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</si>
  <si>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</si>
  <si>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</si>
  <si>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</si>
  <si>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</si>
  <si>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</si>
  <si>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</si>
  <si>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</si>
  <si>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</si>
  <si>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</si>
  <si>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</si>
  <si>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</si>
  <si>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</si>
  <si>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</si>
  <si>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</si>
  <si>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</si>
  <si>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</si>
  <si>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</si>
  <si>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</si>
  <si>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</si>
  <si>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</si>
  <si>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</si>
  <si>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</si>
  <si>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</si>
  <si>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</si>
  <si>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</si>
  <si>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</si>
  <si>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</si>
  <si>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</si>
  <si>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</si>
  <si>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</si>
  <si>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</si>
  <si>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</si>
  <si>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</si>
  <si>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</si>
  <si>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</si>
  <si>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</si>
  <si>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</si>
  <si>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</si>
  <si>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</si>
  <si>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</si>
  <si>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</si>
  <si>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</si>
  <si>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</si>
  <si>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</si>
  <si>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</si>
  <si>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</si>
  <si>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</si>
  <si>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</si>
  <si>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</si>
  <si>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</si>
  <si>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</si>
  <si>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</si>
  <si>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</si>
  <si>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</si>
  <si>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</si>
  <si>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</si>
  <si>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</si>
  <si>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</si>
  <si>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</si>
  <si>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</si>
  <si>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</si>
  <si>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</si>
  <si>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</si>
  <si>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</si>
  <si>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</si>
  <si>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</si>
  <si>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</si>
  <si>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</si>
  <si>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</si>
  <si>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</si>
  <si>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</si>
  <si>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</si>
  <si>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</si>
  <si>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</si>
  <si>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</si>
  <si>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</si>
  <si>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</si>
  <si>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</si>
  <si>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</si>
  <si>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</si>
  <si>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</si>
  <si>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</si>
  <si>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</si>
  <si>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</si>
  <si>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</si>
  <si>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</si>
  <si>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</si>
  <si>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</si>
  <si>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</si>
  <si>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</si>
  <si>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</si>
  <si>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</si>
  <si>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</si>
  <si>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</si>
  <si>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</si>
  <si>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</si>
  <si>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</si>
  <si>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</si>
  <si>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</si>
  <si>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</si>
  <si>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</si>
  <si>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</si>
  <si>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</si>
  <si>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</si>
  <si>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</si>
  <si>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</si>
  <si>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</si>
  <si>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</si>
  <si>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</si>
  <si>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</si>
  <si>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</si>
  <si>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</si>
  <si>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</si>
  <si>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</si>
  <si>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</si>
  <si>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</si>
  <si>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</si>
  <si>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</si>
  <si>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</si>
  <si>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</si>
  <si>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</si>
  <si>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</si>
  <si>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</si>
  <si>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</si>
  <si>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</si>
  <si>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</si>
  <si>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</si>
  <si>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</si>
  <si>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</si>
  <si>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</si>
  <si>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</si>
  <si>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</si>
  <si>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</si>
  <si>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</si>
  <si>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</si>
  <si>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</si>
  <si>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</si>
  <si>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</si>
  <si>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</si>
  <si>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</si>
  <si>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</si>
  <si>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</si>
  <si>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</si>
  <si>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</si>
  <si>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</si>
  <si>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</si>
  <si>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</si>
  <si>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</si>
  <si>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</si>
  <si>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</si>
  <si>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</si>
  <si>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</si>
  <si>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</si>
  <si>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</si>
  <si>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</si>
  <si>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</si>
  <si>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</si>
  <si>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</si>
  <si>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</si>
  <si>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</si>
  <si>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</si>
  <si>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</si>
  <si>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</si>
  <si>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</si>
  <si>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</si>
  <si>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</si>
  <si>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</si>
  <si>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</si>
  <si>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</si>
  <si>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</si>
  <si>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</si>
  <si>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</si>
  <si>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</si>
  <si>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</si>
  <si>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</si>
  <si>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</si>
  <si>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</si>
  <si>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</si>
  <si>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</si>
  <si>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</si>
  <si>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</si>
  <si>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</si>
  <si>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</si>
  <si>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</si>
  <si>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</si>
  <si>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</si>
  <si>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</si>
  <si>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</si>
  <si>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</si>
  <si>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</si>
  <si>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</si>
  <si>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</si>
  <si>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</si>
  <si>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</si>
  <si>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</si>
  <si>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</si>
  <si>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</si>
  <si>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</si>
  <si>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</si>
  <si>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</si>
  <si>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</si>
  <si>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</si>
  <si>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</si>
  <si>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</si>
  <si>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</si>
  <si>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</si>
  <si>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</si>
  <si>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</si>
  <si>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</si>
  <si>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</si>
  <si>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</si>
  <si>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</si>
  <si>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</si>
  <si>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</si>
  <si>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</si>
  <si>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</si>
  <si>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</si>
  <si>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</si>
  <si>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</si>
  <si>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</si>
  <si>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</si>
  <si>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</si>
  <si>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</si>
  <si>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</si>
  <si>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</si>
  <si>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</si>
  <si>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</si>
  <si>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</si>
  <si>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</si>
  <si>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</si>
  <si>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</si>
  <si>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</si>
  <si>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</si>
  <si>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</si>
  <si>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</si>
  <si>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</si>
  <si>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</si>
  <si>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</si>
  <si>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</si>
  <si>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</si>
  <si>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</si>
  <si>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</si>
  <si>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</si>
  <si>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</si>
  <si>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</si>
  <si>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</si>
  <si>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</si>
  <si>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</si>
  <si>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</si>
  <si>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</si>
  <si>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</si>
  <si>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</si>
  <si>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</si>
  <si>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</si>
  <si>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</si>
  <si>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</si>
  <si>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</si>
  <si>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</si>
  <si>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</si>
  <si>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</si>
  <si>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</si>
  <si>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</si>
  <si>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</si>
  <si>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</si>
  <si>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</si>
  <si>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</si>
  <si>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</si>
  <si>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</si>
  <si>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</si>
  <si>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</si>
  <si>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</si>
  <si>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</si>
  <si>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</si>
  <si>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</si>
  <si>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</si>
  <si>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</si>
  <si>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</si>
  <si>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</si>
  <si>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</si>
  <si>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</si>
  <si>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</si>
  <si>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</si>
  <si>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</si>
  <si>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</si>
  <si>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</si>
  <si>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</si>
  <si>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</si>
  <si>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</si>
  <si>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</si>
  <si>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</si>
  <si>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</si>
  <si>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</si>
  <si>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</si>
  <si>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</si>
  <si>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</si>
  <si>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</si>
  <si>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</si>
  <si>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</si>
  <si>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</si>
  <si>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</si>
  <si>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</si>
  <si>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</si>
  <si>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</si>
  <si>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</si>
  <si>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</si>
  <si>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</si>
  <si>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</si>
  <si>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</si>
  <si>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</si>
  <si>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</si>
  <si>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</si>
  <si>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</si>
  <si>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</si>
  <si>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</si>
  <si>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</si>
  <si>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</si>
  <si>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</si>
  <si>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</si>
  <si>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</si>
  <si>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</si>
  <si>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</si>
  <si>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</si>
  <si>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</si>
  <si>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</si>
  <si>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</si>
  <si>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</si>
  <si>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</si>
  <si>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</si>
  <si>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</si>
  <si>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</si>
  <si>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</si>
  <si>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</si>
  <si>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</si>
  <si>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</si>
  <si>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</si>
  <si>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</si>
  <si>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</si>
  <si>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</si>
  <si>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</si>
  <si>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</si>
  <si>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</si>
  <si>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</si>
  <si>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</si>
  <si>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</si>
  <si>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</si>
  <si>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</si>
  <si>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</si>
  <si>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</si>
  <si>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</si>
  <si>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</si>
  <si>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</si>
  <si>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</si>
  <si>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</si>
  <si>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</si>
  <si>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</si>
  <si>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</si>
  <si>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</si>
  <si>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</si>
  <si>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</si>
  <si>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</si>
  <si>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</si>
  <si>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</si>
  <si>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</si>
  <si>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</si>
  <si>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</si>
  <si>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</si>
  <si>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</si>
  <si>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</si>
  <si>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</si>
  <si>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</si>
  <si>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</si>
  <si>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</si>
  <si>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</si>
  <si>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</si>
  <si>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</si>
  <si>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</si>
  <si>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</si>
  <si>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</si>
  <si>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</si>
  <si>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</si>
  <si>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</si>
  <si>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</si>
  <si>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</si>
  <si>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</si>
  <si>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</si>
  <si>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</si>
  <si>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</si>
  <si>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</si>
  <si>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</si>
  <si>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</si>
  <si>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</si>
  <si>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</si>
  <si>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</si>
  <si>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</si>
  <si>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</si>
  <si>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</si>
  <si>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</si>
  <si>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</si>
  <si>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</si>
  <si>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</si>
  <si>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</si>
  <si>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</si>
  <si>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</si>
  <si>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</si>
  <si>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</si>
  <si>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</si>
  <si>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</si>
  <si>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</si>
  <si>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</si>
  <si>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</si>
  <si>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</si>
  <si>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</si>
  <si>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</si>
  <si>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</si>
  <si>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</si>
  <si>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</si>
  <si>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</si>
  <si>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</si>
  <si>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</si>
  <si>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</si>
  <si>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</si>
  <si>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</si>
  <si>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</si>
  <si>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</si>
  <si>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</si>
  <si>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</si>
  <si>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</si>
  <si>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</si>
  <si>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</si>
  <si>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</si>
  <si>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</si>
  <si>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</si>
  <si>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</si>
  <si>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</si>
  <si>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</si>
  <si>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</si>
  <si>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</si>
  <si>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</si>
  <si>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</si>
  <si>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</si>
  <si>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</si>
  <si>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</si>
  <si>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</si>
  <si>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</si>
  <si>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</si>
  <si>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</si>
  <si>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</si>
  <si>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</si>
  <si>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</si>
  <si>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</si>
  <si>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</si>
  <si>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</si>
  <si>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</si>
  <si>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</si>
  <si>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</si>
  <si>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</si>
  <si>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</si>
  <si>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</si>
  <si>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</si>
  <si>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</si>
  <si>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</si>
  <si>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</si>
  <si>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</si>
  <si>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</si>
  <si>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</si>
  <si>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</si>
  <si>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</si>
  <si>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</si>
  <si>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</si>
  <si>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</si>
  <si>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</si>
  <si>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</si>
  <si>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</si>
  <si>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</si>
  <si>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</si>
  <si>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</si>
  <si>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</si>
  <si>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</si>
  <si>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</si>
  <si>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</si>
  <si>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</si>
  <si>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</si>
  <si>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</si>
  <si>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</si>
  <si>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</si>
  <si>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</si>
  <si>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</si>
  <si>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</si>
  <si>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</si>
  <si>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</si>
  <si>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</si>
  <si>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</si>
  <si>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</si>
  <si>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</si>
  <si>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</si>
  <si>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</si>
  <si>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</si>
  <si>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</si>
  <si>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</si>
  <si>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</si>
  <si>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</si>
  <si>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</si>
  <si>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</si>
  <si>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</si>
  <si>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</si>
  <si>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</si>
  <si>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</si>
  <si>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</si>
  <si>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</si>
  <si>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</si>
  <si>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</si>
  <si>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</si>
  <si>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</si>
  <si>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</si>
  <si>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</si>
  <si>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</si>
  <si>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</si>
  <si>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</si>
  <si>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</si>
  <si>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</si>
  <si>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</si>
  <si>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</si>
  <si>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</si>
  <si>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</si>
  <si>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</si>
  <si>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</si>
  <si>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</si>
  <si>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</si>
  <si>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</si>
  <si>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</si>
  <si>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</si>
  <si>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</si>
  <si>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</si>
  <si>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</si>
  <si>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</si>
  <si>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</si>
  <si>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</si>
  <si>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</si>
  <si>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</si>
  <si>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</si>
  <si>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</si>
  <si>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</si>
  <si>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</si>
  <si>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</si>
  <si>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</si>
  <si>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</si>
  <si>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</si>
  <si>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</si>
  <si>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</si>
  <si>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</si>
  <si>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</si>
  <si>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</si>
  <si>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</si>
  <si>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</si>
  <si>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</si>
  <si>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</si>
  <si>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</si>
  <si>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</si>
  <si>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</si>
  <si>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</si>
  <si>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</si>
  <si>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</si>
  <si>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</si>
  <si>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</si>
  <si>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</si>
  <si>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</si>
  <si>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</si>
  <si>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</si>
  <si>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</si>
  <si>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</si>
  <si>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</si>
  <si>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</si>
  <si>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</si>
  <si>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</si>
  <si>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</si>
  <si>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</si>
  <si>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</si>
  <si>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</si>
  <si>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</si>
  <si>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</si>
  <si>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</si>
  <si>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</si>
  <si>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</si>
  <si>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</si>
  <si>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</si>
  <si>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</si>
  <si>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</si>
  <si>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</si>
  <si>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</si>
  <si>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</si>
  <si>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</si>
  <si>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</si>
  <si>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</si>
  <si>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</si>
  <si>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</si>
  <si>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</si>
  <si>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</si>
  <si>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</si>
  <si>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</si>
  <si>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</si>
  <si>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</si>
  <si>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</si>
  <si>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</si>
  <si>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</si>
  <si>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</si>
  <si>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</si>
  <si>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</si>
  <si>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</si>
  <si>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</si>
  <si>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</si>
  <si>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</si>
  <si>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</si>
  <si>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</si>
  <si>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</si>
  <si>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</si>
  <si>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</si>
  <si>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</si>
  <si>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</si>
  <si>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</si>
  <si>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</si>
  <si>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</si>
  <si>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</si>
  <si>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</si>
  <si>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</si>
  <si>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</si>
  <si>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</si>
  <si>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</si>
  <si>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</si>
  <si>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</si>
  <si>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</si>
  <si>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</si>
  <si>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</si>
  <si>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</si>
  <si>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</si>
  <si>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</si>
  <si>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</si>
  <si>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</si>
  <si>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</si>
  <si>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</si>
  <si>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</si>
  <si>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</si>
  <si>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</si>
  <si>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</si>
  <si>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</si>
  <si>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</si>
  <si>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</si>
  <si>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</si>
  <si>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</si>
  <si>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</si>
  <si>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</si>
  <si>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</si>
  <si>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</si>
  <si>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</si>
  <si>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</si>
  <si>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</si>
  <si>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</si>
  <si>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</si>
  <si>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</si>
  <si>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</si>
  <si>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</si>
  <si>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</si>
  <si>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</si>
  <si>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</si>
  <si>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</si>
  <si>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</si>
  <si>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</si>
  <si>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</si>
  <si>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</si>
  <si>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</si>
  <si>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</si>
  <si>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</si>
  <si>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</si>
  <si>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</si>
  <si>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</si>
  <si>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</si>
  <si>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</si>
  <si>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</si>
  <si>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</si>
  <si>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</si>
  <si>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</si>
  <si>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</si>
  <si>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</si>
  <si>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</si>
  <si>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</si>
  <si>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</si>
  <si>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</si>
  <si>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</si>
  <si>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</si>
  <si>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</si>
  <si>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</si>
  <si>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</si>
  <si>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</si>
  <si>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</si>
  <si>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</si>
  <si>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</si>
  <si>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</si>
  <si>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</si>
  <si>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</si>
  <si>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</si>
  <si>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</si>
  <si>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</si>
  <si>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</si>
  <si>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</si>
  <si>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</si>
  <si>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</si>
  <si>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</si>
  <si>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</si>
  <si>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</si>
  <si>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</si>
  <si>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</si>
  <si>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</si>
  <si>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</si>
  <si>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</si>
  <si>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</si>
  <si>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</si>
  <si>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</si>
  <si>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</si>
  <si>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</si>
  <si>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</si>
  <si>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</si>
  <si>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</si>
  <si>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</si>
  <si>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</si>
  <si>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</si>
  <si>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</si>
  <si>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</si>
  <si>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</si>
  <si>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</si>
  <si>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</si>
  <si>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</si>
  <si>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</si>
  <si>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</si>
  <si>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</si>
  <si>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</si>
  <si>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</si>
  <si>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</si>
  <si>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</si>
  <si>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</si>
  <si>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</si>
  <si>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</si>
  <si>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</si>
  <si>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</si>
  <si>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</si>
  <si>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</si>
  <si>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</si>
  <si>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</si>
  <si>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</si>
  <si>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</si>
  <si>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</si>
  <si>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</si>
  <si>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</si>
  <si>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</si>
  <si>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</si>
  <si>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</si>
  <si>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</si>
  <si>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</si>
  <si>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</si>
  <si>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</si>
  <si>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</si>
  <si>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</si>
  <si>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</si>
  <si>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</si>
  <si>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</si>
  <si>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</si>
  <si>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</si>
  <si>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</si>
  <si>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</si>
  <si>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</si>
  <si>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</si>
  <si>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</si>
  <si>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</si>
  <si>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</si>
  <si>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</si>
  <si>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</si>
  <si>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</si>
  <si>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</si>
  <si>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</si>
  <si>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</si>
  <si>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</si>
  <si>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</si>
  <si>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</si>
  <si>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</si>
  <si>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</si>
  <si>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</si>
  <si>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</si>
  <si>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</si>
  <si>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</si>
  <si>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</si>
  <si>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</si>
  <si>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</si>
  <si>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</si>
  <si>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</si>
  <si>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</si>
  <si>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</si>
  <si>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</si>
  <si>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</si>
  <si>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</si>
  <si>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</si>
  <si>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</si>
  <si>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</si>
  <si>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</si>
  <si>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</si>
  <si>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</si>
  <si>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</si>
  <si>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</si>
  <si>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</si>
  <si>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</si>
  <si>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</si>
  <si>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</si>
  <si>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</si>
  <si>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</si>
  <si>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</si>
  <si>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</si>
  <si>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</si>
  <si>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</si>
  <si>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</si>
  <si>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</si>
  <si>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</si>
  <si>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</si>
  <si>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</si>
  <si>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</si>
  <si>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</si>
  <si>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</si>
  <si>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</si>
  <si>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</si>
  <si>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</si>
  <si>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</si>
  <si>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</si>
  <si>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</si>
  <si>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</si>
  <si>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</si>
  <si>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</si>
  <si>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</si>
  <si>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</si>
  <si>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</si>
  <si>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</si>
  <si>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</si>
  <si>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</si>
  <si>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</si>
  <si>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</si>
  <si>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</si>
  <si>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</si>
  <si>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</si>
  <si>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</si>
  <si>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</si>
  <si>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</si>
  <si>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</si>
  <si>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</si>
  <si>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</si>
  <si>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</si>
  <si>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</si>
  <si>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</si>
  <si>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</si>
  <si>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</si>
  <si>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</si>
  <si>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</si>
  <si>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</si>
  <si>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</si>
  <si>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</si>
  <si>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</si>
  <si>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</si>
  <si>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</si>
  <si>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</si>
  <si>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</si>
  <si>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</si>
  <si>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</si>
  <si>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</si>
  <si>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</si>
  <si>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</si>
  <si>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</si>
  <si>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</si>
  <si>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</si>
  <si>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</si>
  <si>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</si>
  <si>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</si>
  <si>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</si>
  <si>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</si>
  <si>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</si>
  <si>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</si>
  <si>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</si>
  <si>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</si>
  <si>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</si>
  <si>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</si>
  <si>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</si>
  <si>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</si>
  <si>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</si>
  <si>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</si>
  <si>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</si>
  <si>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</si>
  <si>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</si>
  <si>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</si>
  <si>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</si>
  <si>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</si>
  <si>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</si>
  <si>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</si>
  <si>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</si>
  <si>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</si>
  <si>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</si>
  <si>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</si>
  <si>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</si>
  <si>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</si>
  <si>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</si>
  <si>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</si>
  <si>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</si>
  <si>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</si>
  <si>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</si>
  <si>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</si>
  <si>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</si>
  <si>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</si>
  <si>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</si>
  <si>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</si>
  <si>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</si>
  <si>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</si>
  <si>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</si>
  <si>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</si>
  <si>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</si>
  <si>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</si>
  <si>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</si>
  <si>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</si>
  <si>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</si>
  <si>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</si>
  <si>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</si>
  <si>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</si>
  <si>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</si>
  <si>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</si>
  <si>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</si>
  <si>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</si>
  <si>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</si>
  <si>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</si>
  <si>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</si>
  <si>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</si>
  <si>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</si>
  <si>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</si>
  <si>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</si>
  <si>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</si>
  <si>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</si>
  <si>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</si>
  <si>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</si>
  <si>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</si>
  <si>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</si>
  <si>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</si>
  <si>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</si>
  <si>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</si>
  <si>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</si>
  <si>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</si>
  <si>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</si>
  <si>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</si>
  <si>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</si>
  <si>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</si>
  <si>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</si>
  <si>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</si>
  <si>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</si>
  <si>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</si>
  <si>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</si>
  <si>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</si>
  <si>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</si>
  <si>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</si>
  <si>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</si>
  <si>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</si>
  <si>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</si>
  <si>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</si>
  <si>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</si>
  <si>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</si>
  <si>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</si>
  <si>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</si>
  <si>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</si>
  <si>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</si>
  <si>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</si>
  <si>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</si>
  <si>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</si>
  <si>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</si>
  <si>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</si>
  <si>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</si>
  <si>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</si>
  <si>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</si>
  <si>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</si>
  <si>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</si>
  <si>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</si>
  <si>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</si>
  <si>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</si>
  <si>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</si>
  <si>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</si>
  <si>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</si>
  <si>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</si>
  <si>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</si>
  <si>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</si>
  <si>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</si>
  <si>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</si>
  <si>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</si>
  <si>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</si>
  <si>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</si>
  <si>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</si>
  <si>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</si>
  <si>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</si>
  <si>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</si>
  <si>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</si>
  <si>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</si>
  <si>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</si>
  <si>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</si>
  <si>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</si>
  <si>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</si>
  <si>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</si>
  <si>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</si>
  <si>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</si>
  <si>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</si>
  <si>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</si>
  <si>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</si>
  <si>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</si>
  <si>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</si>
  <si>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</si>
  <si>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</si>
  <si>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</si>
  <si>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</si>
  <si>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</si>
  <si>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</si>
  <si>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</si>
  <si>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</si>
  <si>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</si>
  <si>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</si>
  <si>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</si>
  <si>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</si>
  <si>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</si>
  <si>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</si>
  <si>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</si>
  <si>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</si>
  <si>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</si>
  <si>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</si>
  <si>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</si>
  <si>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</si>
  <si>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</si>
  <si>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</si>
  <si>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</si>
  <si>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</si>
  <si>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</si>
  <si>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</si>
  <si>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</si>
  <si>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</si>
  <si>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</si>
  <si>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</si>
  <si>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</si>
  <si>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</si>
  <si>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</si>
  <si>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</si>
  <si>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</si>
  <si>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</si>
  <si>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</si>
  <si>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</si>
  <si>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</si>
  <si>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</si>
  <si>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</si>
  <si>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</si>
  <si>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</si>
  <si>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</si>
  <si>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</si>
  <si>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</si>
  <si>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</si>
  <si>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</si>
  <si>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</si>
  <si>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</si>
  <si>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</si>
  <si>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</si>
  <si>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</si>
  <si>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</si>
  <si>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</si>
  <si>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</si>
  <si>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</si>
  <si>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</si>
  <si>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</si>
  <si>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</si>
  <si>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</si>
  <si>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</si>
  <si>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</si>
  <si>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</si>
  <si>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</si>
  <si>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</si>
  <si>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</si>
  <si>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</si>
  <si>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</si>
  <si>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</si>
  <si>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</si>
  <si>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</si>
  <si>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</si>
  <si>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</si>
  <si>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</si>
  <si>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</si>
  <si>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</si>
  <si>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</si>
  <si>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</si>
  <si>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</si>
  <si>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</si>
  <si>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</si>
  <si>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</si>
  <si>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</si>
  <si>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</si>
  <si>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</si>
  <si>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</si>
  <si>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</si>
  <si>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</si>
  <si>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</si>
  <si>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</si>
  <si>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</si>
  <si>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</si>
  <si>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</si>
  <si>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</si>
  <si>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</si>
  <si>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</si>
  <si>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</si>
  <si>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</si>
  <si>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</si>
  <si>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</si>
  <si>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</si>
  <si>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</si>
  <si>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</si>
  <si>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</si>
  <si>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</si>
  <si>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</si>
  <si>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</si>
  <si>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</si>
  <si>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</si>
  <si>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</si>
  <si>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</si>
  <si>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</si>
  <si>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</si>
  <si>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</si>
  <si>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</si>
  <si>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</si>
  <si>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</si>
  <si>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</si>
  <si>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</si>
  <si>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</si>
  <si>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</si>
  <si>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</si>
  <si>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</si>
  <si>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</si>
  <si>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</si>
  <si>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</si>
  <si>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</si>
  <si>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</si>
  <si>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</si>
  <si>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</si>
  <si>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</si>
  <si>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</si>
  <si>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</si>
  <si>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</si>
  <si>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</si>
  <si>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</si>
  <si>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</si>
  <si>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</si>
  <si>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</si>
  <si>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</si>
  <si>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</si>
  <si>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</si>
  <si>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</si>
  <si>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</si>
  <si>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</si>
  <si>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</si>
  <si>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</si>
  <si>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</si>
  <si>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</si>
  <si>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</si>
  <si>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</si>
  <si>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</si>
  <si>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</si>
  <si>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</si>
  <si>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</si>
  <si>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</si>
  <si>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</si>
  <si>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</si>
  <si>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</si>
  <si>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</si>
  <si>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</si>
  <si>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</si>
  <si>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</si>
  <si>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</si>
  <si>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</si>
  <si>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</si>
  <si>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</si>
  <si>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</si>
  <si>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</si>
  <si>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</si>
  <si>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</si>
  <si>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</si>
  <si>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</si>
  <si>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</si>
  <si>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</si>
  <si>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</si>
  <si>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</si>
  <si>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</si>
  <si>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</si>
  <si>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</si>
  <si>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</si>
  <si>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</si>
  <si>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</si>
  <si>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</si>
  <si>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</si>
  <si>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</si>
  <si>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</si>
  <si>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</si>
  <si>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</si>
  <si>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</si>
  <si>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</si>
  <si>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</si>
  <si>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</si>
  <si>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</si>
  <si>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</si>
  <si>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</si>
  <si>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</si>
  <si>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</si>
  <si>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</si>
  <si>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</si>
  <si>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</si>
  <si>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</si>
  <si>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</si>
  <si>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</si>
  <si>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</si>
  <si>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</si>
  <si>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</si>
  <si>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</si>
  <si>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</si>
  <si>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</si>
  <si>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</si>
  <si>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</si>
  <si>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</si>
  <si>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</si>
  <si>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</si>
  <si>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</si>
  <si>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</si>
  <si>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</si>
  <si>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</si>
  <si>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</si>
  <si>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</si>
  <si>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</si>
  <si>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</si>
  <si>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</si>
  <si>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</si>
  <si>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</si>
  <si>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</si>
  <si>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</si>
  <si>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</si>
  <si>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</si>
  <si>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</si>
  <si>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</si>
  <si>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</si>
  <si>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</si>
  <si>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</si>
  <si>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</si>
  <si>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</si>
  <si>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</si>
  <si>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</si>
  <si>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</si>
  <si>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</si>
  <si>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</si>
  <si>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</si>
  <si>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</si>
  <si>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</si>
  <si>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</si>
  <si>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</si>
  <si>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</si>
  <si>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</si>
  <si>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</si>
  <si>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</si>
  <si>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</si>
  <si>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</si>
  <si>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</si>
  <si>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</si>
  <si>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</si>
  <si>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</si>
  <si>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</si>
  <si>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</si>
  <si>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</si>
  <si>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</si>
  <si>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</si>
  <si>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</si>
  <si>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</si>
  <si>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</si>
  <si>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</si>
  <si>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</si>
  <si>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</si>
  <si>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</si>
  <si>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</si>
  <si>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</si>
  <si>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</si>
  <si>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</si>
  <si>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</si>
  <si>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</si>
  <si>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</si>
  <si>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</si>
  <si>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</si>
  <si>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</si>
  <si>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</si>
  <si>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</si>
  <si>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</si>
  <si>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</si>
  <si>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</si>
  <si>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</si>
  <si>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</si>
  <si>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</si>
  <si>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</si>
  <si>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</si>
  <si>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</si>
  <si>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</si>
  <si>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</si>
  <si>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</si>
  <si>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</si>
  <si>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</si>
  <si>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</si>
  <si>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</si>
  <si>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</si>
  <si>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</si>
  <si>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</si>
  <si>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</si>
  <si>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</si>
  <si>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</si>
  <si>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</si>
  <si>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</si>
  <si>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</si>
  <si>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</si>
  <si>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</si>
  <si>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</si>
  <si>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</si>
  <si>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</si>
  <si>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</si>
  <si>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</si>
  <si>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</si>
  <si>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</si>
  <si>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</si>
  <si>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</si>
  <si>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</si>
  <si>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</si>
  <si>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</si>
  <si>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</si>
  <si>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</si>
  <si>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</si>
  <si>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</si>
  <si>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</si>
  <si>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</si>
  <si>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</si>
  <si>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</si>
  <si>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</si>
  <si>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</si>
  <si>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</si>
  <si>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</si>
  <si>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</si>
  <si>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</si>
  <si>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</si>
  <si>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</si>
  <si>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</si>
  <si>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</si>
  <si>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</si>
  <si>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</si>
  <si>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</si>
  <si>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</si>
  <si>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</si>
  <si>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</si>
  <si>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</si>
  <si>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</si>
  <si>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</si>
  <si>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</si>
  <si>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</si>
  <si>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</si>
  <si>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</si>
  <si>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</si>
  <si>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</si>
  <si>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</si>
  <si>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</si>
  <si>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</si>
  <si>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</si>
  <si>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</si>
  <si>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</si>
  <si>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</si>
  <si>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</si>
  <si>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</si>
  <si>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</si>
  <si>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</si>
  <si>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</si>
  <si>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</si>
  <si>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</si>
  <si>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</si>
  <si>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</si>
  <si>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</si>
  <si>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</si>
  <si>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</si>
  <si>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</si>
  <si>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</si>
  <si>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</si>
  <si>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</si>
  <si>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</si>
  <si>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</si>
  <si>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</si>
  <si>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</si>
  <si>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</si>
  <si>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</si>
  <si>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</si>
  <si>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</si>
  <si>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</si>
  <si>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</si>
  <si>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</si>
  <si>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</si>
  <si>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</si>
  <si>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</si>
  <si>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</si>
  <si>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</si>
  <si>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</si>
  <si>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</si>
  <si>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</si>
  <si>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</si>
  <si>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</si>
  <si>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</si>
  <si>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</si>
  <si>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</si>
  <si>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</si>
  <si>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</si>
  <si>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</si>
  <si>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</si>
  <si>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</si>
  <si>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</si>
  <si>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</si>
  <si>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</si>
  <si>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</si>
  <si>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</si>
  <si>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</si>
  <si>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</si>
  <si>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</si>
  <si>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</si>
  <si>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</si>
  <si>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</si>
  <si>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</si>
  <si>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</si>
  <si>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</si>
  <si>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</si>
  <si>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</si>
  <si>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</si>
  <si>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</si>
  <si>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</si>
  <si>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</si>
  <si>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</si>
  <si>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</si>
  <si>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</si>
  <si>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</si>
  <si>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</si>
  <si>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</si>
  <si>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</si>
  <si>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</si>
  <si>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</si>
  <si>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</si>
  <si>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</si>
  <si>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</si>
  <si>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</si>
  <si>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</si>
  <si>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</si>
  <si>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</si>
  <si>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</si>
  <si>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</si>
  <si>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</si>
  <si>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</si>
  <si>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</si>
  <si>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</si>
  <si>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</si>
  <si>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</si>
  <si>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</si>
  <si>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</si>
  <si>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</si>
  <si>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</si>
  <si>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</si>
  <si>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</si>
  <si>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</si>
  <si>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</si>
  <si>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</si>
  <si>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</si>
  <si>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</si>
  <si>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</si>
  <si>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</si>
  <si>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</si>
  <si>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</si>
  <si>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</si>
  <si>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</si>
  <si>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</si>
  <si>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</si>
  <si>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</si>
  <si>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</si>
  <si>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</si>
  <si>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</si>
  <si>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</si>
  <si>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</si>
  <si>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</si>
  <si>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</si>
  <si>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</si>
  <si>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</si>
  <si>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</si>
  <si>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</si>
  <si>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</si>
  <si>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</si>
  <si>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</si>
  <si>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</si>
  <si>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</si>
  <si>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</si>
  <si>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</si>
  <si>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</si>
  <si>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</si>
  <si>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</si>
  <si>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</si>
  <si>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</si>
  <si>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</si>
  <si>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</si>
  <si>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</si>
  <si>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</si>
  <si>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</si>
  <si>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</si>
  <si>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</si>
  <si>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</si>
  <si>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</si>
  <si>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</si>
  <si>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</si>
  <si>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</si>
  <si>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</si>
  <si>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</si>
  <si>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</si>
  <si>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</si>
  <si>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</si>
  <si>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</si>
  <si>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</si>
  <si>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</si>
  <si>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</si>
  <si>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</si>
  <si>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</si>
  <si>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</si>
  <si>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</si>
  <si>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</si>
  <si>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</si>
  <si>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</si>
  <si>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</si>
  <si>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</si>
  <si>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</si>
  <si>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</si>
  <si>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</si>
  <si>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</si>
  <si>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</si>
  <si>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</si>
  <si>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</si>
  <si>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</si>
  <si>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</si>
  <si>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</si>
  <si>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</si>
  <si>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</si>
  <si>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</si>
  <si>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</si>
  <si>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</si>
  <si>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</si>
  <si>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</si>
  <si>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</si>
  <si>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</si>
  <si>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</si>
  <si>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</si>
  <si>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</si>
  <si>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</si>
  <si>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</si>
  <si>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</si>
  <si>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</si>
  <si>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</si>
  <si>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</si>
  <si>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</si>
  <si>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</si>
  <si>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</si>
  <si>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</si>
  <si>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</si>
  <si>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</si>
  <si>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</si>
  <si>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</si>
  <si>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</si>
  <si>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</si>
  <si>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</si>
  <si>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</si>
  <si>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</si>
  <si>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</si>
  <si>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</si>
  <si>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</si>
  <si>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</si>
  <si>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</si>
  <si>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</si>
  <si>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</si>
  <si>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</si>
  <si>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</si>
  <si>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</si>
  <si>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</si>
  <si>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</si>
  <si>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</si>
  <si>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</si>
  <si>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</si>
  <si>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</si>
  <si>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</si>
  <si>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</si>
  <si>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</si>
  <si>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</si>
  <si>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</si>
  <si>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</si>
  <si>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</si>
  <si>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</si>
  <si>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</si>
  <si>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</si>
  <si>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</si>
  <si>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</si>
  <si>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</si>
  <si>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</si>
  <si>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</si>
  <si>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</si>
  <si>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</si>
  <si>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</si>
  <si>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</si>
  <si>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</si>
  <si>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</si>
  <si>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</si>
  <si>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</si>
  <si>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</si>
  <si>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</si>
  <si>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</si>
  <si>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</si>
  <si>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</si>
  <si>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</si>
  <si>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</si>
  <si>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</si>
  <si>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</si>
  <si>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</si>
  <si>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</si>
  <si>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</si>
  <si>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</si>
  <si>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</si>
  <si>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</si>
  <si>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</si>
  <si>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</si>
  <si>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</si>
  <si>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</si>
  <si>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</si>
  <si>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</si>
  <si>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</si>
  <si>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</si>
  <si>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</si>
  <si>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</si>
  <si>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</si>
  <si>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</si>
  <si>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</si>
  <si>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</si>
  <si>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</si>
  <si>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</si>
  <si>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</si>
  <si>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</si>
  <si>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</si>
  <si>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</si>
  <si>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</si>
  <si>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</si>
  <si>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</si>
  <si>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</si>
  <si>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</si>
  <si>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</si>
  <si>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</si>
  <si>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</si>
  <si>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</si>
  <si>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</si>
  <si>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</si>
  <si>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</si>
  <si>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</si>
  <si>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</si>
  <si>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</si>
  <si>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</si>
  <si>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</si>
  <si>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</si>
  <si>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</si>
  <si>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</si>
  <si>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</si>
  <si>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</si>
  <si>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</si>
  <si>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</si>
  <si>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</si>
  <si>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</si>
  <si>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</si>
  <si>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</si>
  <si>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</si>
  <si>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</si>
  <si>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</si>
  <si>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</si>
  <si>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</si>
  <si>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</si>
  <si>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</si>
  <si>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</si>
  <si>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</si>
  <si>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</si>
  <si>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</si>
  <si>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</si>
  <si>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</si>
  <si>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</si>
  <si>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</si>
  <si>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</si>
  <si>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</si>
  <si>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</si>
  <si>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</si>
  <si>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</si>
  <si>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</si>
  <si>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</si>
  <si>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</si>
  <si>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</si>
  <si>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</si>
  <si>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</si>
  <si>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</si>
  <si>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</si>
  <si>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</si>
  <si>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</si>
  <si>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</si>
  <si>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</si>
  <si>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</si>
  <si>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</si>
  <si>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</si>
  <si>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</si>
  <si>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</si>
  <si>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</si>
  <si>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</si>
  <si>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</si>
  <si>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</si>
  <si>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</si>
  <si>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</si>
  <si>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</si>
  <si>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</si>
  <si>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</si>
  <si>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</si>
  <si>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</si>
  <si>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</si>
  <si>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</si>
  <si>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</si>
  <si>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</si>
  <si>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</si>
  <si>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</si>
  <si>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</si>
  <si>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</si>
  <si>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</si>
  <si>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</si>
  <si>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</si>
  <si>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</si>
  <si>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</si>
  <si>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</si>
  <si>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</si>
  <si>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</si>
  <si>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</si>
  <si>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</si>
  <si>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</si>
  <si>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</si>
  <si>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</si>
  <si>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</si>
  <si>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</si>
  <si>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</si>
  <si>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</si>
  <si>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</si>
  <si>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</si>
  <si>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</si>
  <si>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</si>
  <si>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</si>
  <si>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</si>
  <si>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</si>
  <si>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</si>
  <si>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</si>
  <si>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</si>
  <si>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</si>
  <si>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</si>
  <si>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</si>
  <si>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</si>
  <si>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</si>
  <si>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</si>
  <si>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</si>
  <si>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</si>
  <si>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</si>
  <si>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</si>
  <si>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</si>
  <si>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</si>
  <si>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</si>
  <si>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</si>
  <si>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</si>
  <si>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</si>
  <si>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</si>
  <si>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</si>
  <si>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</si>
  <si>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</si>
  <si>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</si>
  <si>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</si>
  <si>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</si>
  <si>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</si>
  <si>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</si>
  <si>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</si>
  <si>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</si>
  <si>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</si>
  <si>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</si>
  <si>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</si>
  <si>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</si>
  <si>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</si>
  <si>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</si>
  <si>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</si>
  <si>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</si>
  <si>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</si>
  <si>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</si>
  <si>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</si>
  <si>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</si>
  <si>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</si>
  <si>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</si>
  <si>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</si>
  <si>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</si>
  <si>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</si>
  <si>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</si>
  <si>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</si>
  <si>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</si>
  <si>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</si>
  <si>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</si>
  <si>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</si>
  <si>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</si>
  <si>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</si>
  <si>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</si>
  <si>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</si>
  <si>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</si>
  <si>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</si>
  <si>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</si>
  <si>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</si>
  <si>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</si>
  <si>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</si>
  <si>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</si>
  <si>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</si>
  <si>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</si>
  <si>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</si>
  <si>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</si>
  <si>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</si>
  <si>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</si>
  <si>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</si>
  <si>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</si>
  <si>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</si>
  <si>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</si>
  <si>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</si>
  <si>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</si>
  <si>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</si>
  <si>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</si>
  <si>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</si>
  <si>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</si>
  <si>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</si>
  <si>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</si>
  <si>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</si>
  <si>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</si>
  <si>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</si>
  <si>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</si>
  <si>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</si>
  <si>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</si>
  <si>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</si>
  <si>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</si>
  <si>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</si>
  <si>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</si>
  <si>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</si>
  <si>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</si>
  <si>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</si>
  <si>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</si>
  <si>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</si>
  <si>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</si>
  <si>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</si>
  <si>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</si>
  <si>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</si>
  <si>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</si>
  <si>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</si>
  <si>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</si>
  <si>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</si>
  <si>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</si>
  <si>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</si>
  <si>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</si>
  <si>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</si>
  <si>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</si>
  <si>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</si>
  <si>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</si>
  <si>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</si>
  <si>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</si>
  <si>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</si>
  <si>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</si>
  <si>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</si>
  <si>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</si>
  <si>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</si>
  <si>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</si>
  <si>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</si>
  <si>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</si>
  <si>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</si>
  <si>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</si>
  <si>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</si>
  <si>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</si>
  <si>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</si>
  <si>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</si>
  <si>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</si>
  <si>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</si>
  <si>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</si>
  <si>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</si>
  <si>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</si>
  <si>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</si>
  <si>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</si>
  <si>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</si>
  <si>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</si>
  <si>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</si>
  <si>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</si>
  <si>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</si>
  <si>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</si>
  <si>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</si>
  <si>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</si>
  <si>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</si>
  <si>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</si>
  <si>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</si>
  <si>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</si>
  <si>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</si>
  <si>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</si>
  <si>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</si>
  <si>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</si>
  <si>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</si>
  <si>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</si>
  <si>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</si>
  <si>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</si>
  <si>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</si>
  <si>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</si>
  <si>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</si>
  <si>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</si>
  <si>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</si>
  <si>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</si>
  <si>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</si>
  <si>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</si>
  <si>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</si>
  <si>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</si>
  <si>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</si>
  <si>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</si>
  <si>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</si>
  <si>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</si>
  <si>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</si>
  <si>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</si>
  <si>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</si>
  <si>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</si>
  <si>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</si>
  <si>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</si>
  <si>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</si>
  <si>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</si>
  <si>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</si>
  <si>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</si>
  <si>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</si>
  <si>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</si>
  <si>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</si>
  <si>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</si>
  <si>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</si>
  <si>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</si>
  <si>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</si>
  <si>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</si>
  <si>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</si>
  <si>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</si>
  <si>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</si>
  <si>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</si>
  <si>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</si>
  <si>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</si>
  <si>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</si>
  <si>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</si>
  <si>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</si>
  <si>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</si>
  <si>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</si>
  <si>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</si>
  <si>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</si>
  <si>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</si>
  <si>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</si>
  <si>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</si>
  <si>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</si>
  <si>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</si>
  <si>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</si>
  <si>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</si>
  <si>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</si>
  <si>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</si>
  <si>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</si>
  <si>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</si>
  <si>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</si>
  <si>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</si>
  <si>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</si>
  <si>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</si>
  <si>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</si>
  <si>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</si>
  <si>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</si>
  <si>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</si>
  <si>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</si>
  <si>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</si>
  <si>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</si>
  <si>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</si>
  <si>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</si>
  <si>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</si>
  <si>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</si>
  <si>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</si>
  <si>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</si>
  <si>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</si>
  <si>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</si>
  <si>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</si>
  <si>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</si>
  <si>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</si>
  <si>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</si>
  <si>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</si>
  <si>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</si>
  <si>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</si>
  <si>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</si>
  <si>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</si>
  <si>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</si>
  <si>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</si>
  <si>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</si>
  <si>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</si>
  <si>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</si>
  <si>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</si>
  <si>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</si>
  <si>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</si>
  <si>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</si>
  <si>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</si>
  <si>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</si>
  <si>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</si>
  <si>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</si>
  <si>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</si>
  <si>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</si>
  <si>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</si>
  <si>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</si>
  <si>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</si>
  <si>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</si>
  <si>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</si>
  <si>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</si>
  <si>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</si>
  <si>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</si>
  <si>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</si>
  <si>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</si>
  <si>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</si>
  <si>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</si>
  <si>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</si>
  <si>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</si>
  <si>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</si>
  <si>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</si>
  <si>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</si>
  <si>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</si>
  <si>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</si>
  <si>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</si>
  <si>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</si>
  <si>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</si>
  <si>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</si>
  <si>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</si>
  <si>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</si>
  <si>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</si>
  <si>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</si>
  <si>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</si>
  <si>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</si>
  <si>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</si>
  <si>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</si>
  <si>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</si>
  <si>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</si>
  <si>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</si>
  <si>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</si>
  <si>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</si>
  <si>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</si>
  <si>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</si>
  <si>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</si>
  <si>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</si>
  <si>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</si>
  <si>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</si>
  <si>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</si>
  <si>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</si>
  <si>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</si>
  <si>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</si>
  <si>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</si>
  <si>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</si>
  <si>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</si>
  <si>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</si>
  <si>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</si>
  <si>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</si>
  <si>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</si>
  <si>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</si>
  <si>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</si>
  <si>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</si>
  <si>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</si>
  <si>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</si>
  <si>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</si>
  <si>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</si>
  <si>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</si>
  <si>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</si>
  <si>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</si>
  <si>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</si>
  <si>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</si>
  <si>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</si>
  <si>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</si>
  <si>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</si>
  <si>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</si>
  <si>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</si>
  <si>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</si>
  <si>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</si>
  <si>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</si>
  <si>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</si>
  <si>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</si>
  <si>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</si>
  <si>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</si>
  <si>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</si>
  <si>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</si>
  <si>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</si>
  <si>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</si>
  <si>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</si>
  <si>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</si>
  <si>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</si>
  <si>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</si>
  <si>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</si>
  <si>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</si>
  <si>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</si>
  <si>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</si>
  <si>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</si>
  <si>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</si>
  <si>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</si>
  <si>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</si>
  <si>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</si>
  <si>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</si>
  <si>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</si>
  <si>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</si>
  <si>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</si>
  <si>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</si>
  <si>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</si>
  <si>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</si>
  <si>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</si>
  <si>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</si>
  <si>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</si>
  <si>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</si>
  <si>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</si>
  <si>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</si>
  <si>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</si>
  <si>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</si>
  <si>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</si>
  <si>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</si>
  <si>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</si>
  <si>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</si>
  <si>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</si>
  <si>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</si>
  <si>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</si>
  <si>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</si>
  <si>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</si>
  <si>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</si>
  <si>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</si>
  <si>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</si>
  <si>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</si>
  <si>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</si>
  <si>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</si>
  <si>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</si>
  <si>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</si>
  <si>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</si>
  <si>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</si>
  <si>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</si>
  <si>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</si>
  <si>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</si>
  <si>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</si>
  <si>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</si>
  <si>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</si>
  <si>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</si>
  <si>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</si>
  <si>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</si>
  <si>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</si>
  <si>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</si>
  <si>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</si>
  <si>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</si>
  <si>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</si>
  <si>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</si>
  <si>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</si>
  <si>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</si>
  <si>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</si>
  <si>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</si>
  <si>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</si>
  <si>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</si>
  <si>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</si>
  <si>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</si>
  <si>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</si>
  <si>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</si>
  <si>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</si>
  <si>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</si>
  <si>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</si>
  <si>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</si>
  <si>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</si>
  <si>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</si>
  <si>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</si>
  <si>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</si>
  <si>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</si>
  <si>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</si>
  <si>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</si>
  <si>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</si>
  <si>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</si>
  <si>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</si>
  <si>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</si>
  <si>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</si>
  <si>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</si>
  <si>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</si>
  <si>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</si>
  <si>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</si>
  <si>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</si>
  <si>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</si>
  <si>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</si>
  <si>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</si>
  <si>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</si>
  <si>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</si>
  <si>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</si>
  <si>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</si>
  <si>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</si>
  <si>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</si>
  <si>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</si>
  <si>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</si>
  <si>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</si>
  <si>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</si>
  <si>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</si>
  <si>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</si>
  <si>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</si>
  <si>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</si>
  <si>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</si>
  <si>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</si>
  <si>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</si>
  <si>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</si>
  <si>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</si>
  <si>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</si>
  <si>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</si>
  <si>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</si>
  <si>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</si>
  <si>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</si>
  <si>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</si>
  <si>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</si>
  <si>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</si>
  <si>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</si>
  <si>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</si>
  <si>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</si>
  <si>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</si>
  <si>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</si>
  <si>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</si>
  <si>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</si>
  <si>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</si>
  <si>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</si>
  <si>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</si>
  <si>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</si>
  <si>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</si>
  <si>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</si>
  <si>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</si>
  <si>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</si>
  <si>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</si>
  <si>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</si>
  <si>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</si>
  <si>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</si>
  <si>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</si>
  <si>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</si>
  <si>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</si>
  <si>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</si>
  <si>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</si>
  <si>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</si>
  <si>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</si>
  <si>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</si>
  <si>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</si>
  <si>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</si>
  <si>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</si>
  <si>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</si>
  <si>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</si>
  <si>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</si>
  <si>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</si>
  <si>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</si>
  <si>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</si>
  <si>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</si>
  <si>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</si>
  <si>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</si>
  <si>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</si>
  <si>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</si>
  <si>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</si>
  <si>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</si>
  <si>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</si>
  <si>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</si>
  <si>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</si>
  <si>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</si>
  <si>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</si>
  <si>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</si>
  <si>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</si>
  <si>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</si>
  <si>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</si>
  <si>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</si>
  <si>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</si>
  <si>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</si>
  <si>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</si>
  <si>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</si>
  <si>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</si>
  <si>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</si>
  <si>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</si>
  <si>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</si>
  <si>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</si>
  <si>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</si>
  <si>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</si>
  <si>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</si>
  <si>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</si>
  <si>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</si>
  <si>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</si>
  <si>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</si>
  <si>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</si>
  <si>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</si>
  <si>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</si>
  <si>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</si>
  <si>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</si>
  <si>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</si>
  <si>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</si>
  <si>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</si>
  <si>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</si>
  <si>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</si>
  <si>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</si>
  <si>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</si>
  <si>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</si>
  <si>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</si>
  <si>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</si>
  <si>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</si>
  <si>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</si>
  <si>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</si>
  <si>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</si>
  <si>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</si>
  <si>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</si>
  <si>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</si>
  <si>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</si>
  <si>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</si>
  <si>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</si>
  <si>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</si>
  <si>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</si>
  <si>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</si>
  <si>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</si>
  <si>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</si>
  <si>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</si>
  <si>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</si>
  <si>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</si>
  <si>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</si>
  <si>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</si>
  <si>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</si>
  <si>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</si>
  <si>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</si>
  <si>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</si>
  <si>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</si>
  <si>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</si>
  <si>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</si>
  <si>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</si>
  <si>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</si>
  <si>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</si>
  <si>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</si>
  <si>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</si>
  <si>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</si>
  <si>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</si>
  <si>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</si>
  <si>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</si>
  <si>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</si>
  <si>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</si>
  <si>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</si>
  <si>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</si>
  <si>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</si>
  <si>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</si>
  <si>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</si>
  <si>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</si>
  <si>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</si>
  <si>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</si>
  <si>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</si>
  <si>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</si>
  <si>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</si>
  <si>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</si>
  <si>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</si>
  <si>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</si>
  <si>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</si>
  <si>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</si>
  <si>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</si>
  <si>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</si>
  <si>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</si>
  <si>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</si>
  <si>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</si>
  <si>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</si>
  <si>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</si>
  <si>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</si>
  <si>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</si>
  <si>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</si>
  <si>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</si>
  <si>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</si>
  <si>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</si>
  <si>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</si>
  <si>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</si>
  <si>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</si>
  <si>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</si>
  <si>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</si>
  <si>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</si>
  <si>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</si>
  <si>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</si>
  <si>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</si>
  <si>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</si>
  <si>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</si>
  <si>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</si>
  <si>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</si>
  <si>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</si>
  <si>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</si>
  <si>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</si>
  <si>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</si>
  <si>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</si>
  <si>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</si>
  <si>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</si>
  <si>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</si>
  <si>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</si>
  <si>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</si>
  <si>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</si>
  <si>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</si>
  <si>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</si>
  <si>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</si>
  <si>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</si>
  <si>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</si>
  <si>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</si>
  <si>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</si>
  <si>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</si>
  <si>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</si>
  <si>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</si>
  <si>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</si>
  <si>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</si>
  <si>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</si>
  <si>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</si>
  <si>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</si>
  <si>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</si>
  <si>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</si>
  <si>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</si>
  <si>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</si>
  <si>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</si>
  <si>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</si>
  <si>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</si>
  <si>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</si>
  <si>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</si>
  <si>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</si>
  <si>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</si>
  <si>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</si>
  <si>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</si>
  <si>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</si>
  <si>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</si>
  <si>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</si>
  <si>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</si>
  <si>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</si>
  <si>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</si>
  <si>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</si>
  <si>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</si>
  <si>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</si>
  <si>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</si>
  <si>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</si>
  <si>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</si>
  <si>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</si>
  <si>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</si>
  <si>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</si>
  <si>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</si>
  <si>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</si>
  <si>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</si>
  <si>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</si>
  <si>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</si>
  <si>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</si>
  <si>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</si>
  <si>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</si>
  <si>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</si>
  <si>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</si>
  <si>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</si>
  <si>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</si>
  <si>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</si>
  <si>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</si>
  <si>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</si>
  <si>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</si>
  <si>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</si>
  <si>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</si>
  <si>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</si>
  <si>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</si>
  <si>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</si>
  <si>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</si>
  <si>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</si>
  <si>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</si>
  <si>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</si>
  <si>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</si>
  <si>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</si>
  <si>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</si>
  <si>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</si>
  <si>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</si>
  <si>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</si>
  <si>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</si>
  <si>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</si>
  <si>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</si>
  <si>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</si>
  <si>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</si>
  <si>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</si>
  <si>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</si>
  <si>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</si>
  <si>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</si>
  <si>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</si>
  <si>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</si>
  <si>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</si>
  <si>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</si>
  <si>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</si>
  <si>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</si>
  <si>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</si>
  <si>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</si>
  <si>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</si>
  <si>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</si>
  <si>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</si>
  <si>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</si>
  <si>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</si>
  <si>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</si>
  <si>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</si>
  <si>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</si>
  <si>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</si>
  <si>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</si>
  <si>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</si>
  <si>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</si>
  <si>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</si>
  <si>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</si>
  <si>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</si>
  <si>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</si>
  <si>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</si>
  <si>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</si>
  <si>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</si>
  <si>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</si>
  <si>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</si>
  <si>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</si>
  <si>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</si>
  <si>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</si>
  <si>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</si>
  <si>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</si>
  <si>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</si>
  <si>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</si>
  <si>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</si>
  <si>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</si>
  <si>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</si>
  <si>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</si>
  <si>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</si>
  <si>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</si>
  <si>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</si>
  <si>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</si>
  <si>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</si>
  <si>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</si>
  <si>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</si>
  <si>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</si>
  <si>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</si>
  <si>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</si>
  <si>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</si>
  <si>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</si>
  <si>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</si>
  <si>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</si>
  <si>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</si>
  <si>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</si>
  <si>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</si>
  <si>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</si>
  <si>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</si>
  <si>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</si>
  <si>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</si>
  <si>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</si>
  <si>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</si>
  <si>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</si>
  <si>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</si>
  <si>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</si>
  <si>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</si>
  <si>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</si>
  <si>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</si>
  <si>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</si>
  <si>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</si>
  <si>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</si>
  <si>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</si>
  <si>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</si>
  <si>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</si>
  <si>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</si>
  <si>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</si>
  <si>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</si>
  <si>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</si>
  <si>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</si>
  <si>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</si>
  <si>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</si>
  <si>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</si>
  <si>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</si>
  <si>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</si>
  <si>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</si>
  <si>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</si>
  <si>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</si>
  <si>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</si>
  <si>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</si>
  <si>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</si>
  <si>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</si>
  <si>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</si>
  <si>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</si>
  <si>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</si>
  <si>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</si>
  <si>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</si>
  <si>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</si>
  <si>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</si>
  <si>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</si>
  <si>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</si>
  <si>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</si>
  <si>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</si>
  <si>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</si>
  <si>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</si>
  <si>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</si>
  <si>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</si>
  <si>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</si>
  <si>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</si>
  <si>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</si>
  <si>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</si>
  <si>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</si>
  <si>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</si>
  <si>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</si>
  <si>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</si>
  <si>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</si>
  <si>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</si>
  <si>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</si>
  <si>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</si>
  <si>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</si>
  <si>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</si>
  <si>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</si>
  <si>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</si>
  <si>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</si>
  <si>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</si>
  <si>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</si>
  <si>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</si>
  <si>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</si>
  <si>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</si>
  <si>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</si>
  <si>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</si>
  <si>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</si>
  <si>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</si>
  <si>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</si>
  <si>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</si>
  <si>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</si>
  <si>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</si>
  <si>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</si>
  <si>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</si>
  <si>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</si>
  <si>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</si>
  <si>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</si>
  <si>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</si>
  <si>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</si>
  <si>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</si>
  <si>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</si>
  <si>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</si>
  <si>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</si>
  <si>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</si>
  <si>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</si>
  <si>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</si>
  <si>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</si>
  <si>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</si>
  <si>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</si>
  <si>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</si>
  <si>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</si>
  <si>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</si>
  <si>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</si>
  <si>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</si>
  <si>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</si>
  <si>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</si>
  <si>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</si>
  <si>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</si>
  <si>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</si>
  <si>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</si>
  <si>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</si>
  <si>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</si>
  <si>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</si>
  <si>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</si>
  <si>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</si>
  <si>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</si>
  <si>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</si>
  <si>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</si>
  <si>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</si>
  <si>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</si>
  <si>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</si>
  <si>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</si>
  <si>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</si>
  <si>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</si>
  <si>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</si>
  <si>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</si>
  <si>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</si>
  <si>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</si>
  <si>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</si>
  <si>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</si>
  <si>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</si>
  <si>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</si>
  <si>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</si>
  <si>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</si>
  <si>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</si>
  <si>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</si>
  <si>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</si>
  <si>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</si>
  <si>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</si>
  <si>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</si>
  <si>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</si>
  <si>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</si>
  <si>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</si>
  <si>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</si>
  <si>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</si>
  <si>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</si>
  <si>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</si>
  <si>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</si>
  <si>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</si>
  <si>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</si>
  <si>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</si>
  <si>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</si>
  <si>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</si>
  <si>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</si>
  <si>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</si>
  <si>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</si>
  <si>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</si>
  <si>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</si>
  <si>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</si>
  <si>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</si>
  <si>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</si>
  <si>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</si>
  <si>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</si>
  <si>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</si>
  <si>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</si>
  <si>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</si>
  <si>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</si>
  <si>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</si>
  <si>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</si>
  <si>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</si>
  <si>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</si>
  <si>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</si>
  <si>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</si>
  <si>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</si>
  <si>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</si>
  <si>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</si>
  <si>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</si>
  <si>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</si>
  <si>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</si>
  <si>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</si>
  <si>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</si>
  <si>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</si>
  <si>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</si>
  <si>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</si>
  <si>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</si>
  <si>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</si>
  <si>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</si>
  <si>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</si>
  <si>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</si>
  <si>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</si>
  <si>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</si>
  <si>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</si>
  <si>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</si>
  <si>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</si>
  <si>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</si>
  <si>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</si>
  <si>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</si>
  <si>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</si>
  <si>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</si>
  <si>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</si>
  <si>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</si>
  <si>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</si>
  <si>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</si>
  <si>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</si>
  <si>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</si>
  <si>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</si>
  <si>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</si>
  <si>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</si>
  <si>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</si>
  <si>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</si>
  <si>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</si>
  <si>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</si>
  <si>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</si>
  <si>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</si>
  <si>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</si>
  <si>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</si>
  <si>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</si>
  <si>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</si>
  <si>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</si>
  <si>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</si>
  <si>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</si>
  <si>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</si>
  <si>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</si>
  <si>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</si>
  <si>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</si>
  <si>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</si>
  <si>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</si>
  <si>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</si>
  <si>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</si>
  <si>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</si>
  <si>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</si>
  <si>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</si>
  <si>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</si>
  <si>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</si>
  <si>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</si>
  <si>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</si>
  <si>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</si>
  <si>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</si>
  <si>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</si>
  <si>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</si>
  <si>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</si>
  <si>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</si>
  <si>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</si>
  <si>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</si>
  <si>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</si>
  <si>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</si>
  <si>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</si>
  <si>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</si>
  <si>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</si>
  <si>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</si>
  <si>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</si>
  <si>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</si>
  <si>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</si>
  <si>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</si>
  <si>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</si>
  <si>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</si>
  <si>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</si>
  <si>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</si>
  <si>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</si>
  <si>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</si>
  <si>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</si>
  <si>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</si>
  <si>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</si>
  <si>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</si>
  <si>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</si>
  <si>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</si>
  <si>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</si>
  <si>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</si>
  <si>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</si>
  <si>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</si>
  <si>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</si>
  <si>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</si>
  <si>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</si>
  <si>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</si>
  <si>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</si>
  <si>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</si>
  <si>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</si>
  <si>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</si>
  <si>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</si>
  <si>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</si>
  <si>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</si>
  <si>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</si>
  <si>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</si>
  <si>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</si>
  <si>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</si>
  <si>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</si>
  <si>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</si>
  <si>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</si>
  <si>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</si>
  <si>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</si>
  <si>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</si>
  <si>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</si>
  <si>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</si>
  <si>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</si>
  <si>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</si>
  <si>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</si>
  <si>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</si>
  <si>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</si>
  <si>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</si>
  <si>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</si>
  <si>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</si>
  <si>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</si>
  <si>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</si>
  <si>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</si>
  <si>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</si>
  <si>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</si>
  <si>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</si>
  <si>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</si>
  <si>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</si>
  <si>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</si>
  <si>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</si>
  <si>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</si>
  <si>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</si>
  <si>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</si>
  <si>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</si>
  <si>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</si>
  <si>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</si>
  <si>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</si>
  <si>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</si>
  <si>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</si>
  <si>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</si>
  <si>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</si>
  <si>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</si>
  <si>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</si>
  <si>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</si>
  <si>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</si>
  <si>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</si>
  <si>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</si>
  <si>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</si>
  <si>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</si>
  <si>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</si>
  <si>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</si>
  <si>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</si>
  <si>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</si>
  <si>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</si>
  <si>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</si>
  <si>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</si>
  <si>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</si>
  <si>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</si>
  <si>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</si>
  <si>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</si>
  <si>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</si>
  <si>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</si>
  <si>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</si>
  <si>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</si>
  <si>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</si>
  <si>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</si>
  <si>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</si>
  <si>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</si>
  <si>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</si>
  <si>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</si>
  <si>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</si>
  <si>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</si>
  <si>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</si>
  <si>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</si>
  <si>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</si>
  <si>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</si>
  <si>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</si>
  <si>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</si>
  <si>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</si>
  <si>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</si>
  <si>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</si>
  <si>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</si>
  <si>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</si>
  <si>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</si>
  <si>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</si>
  <si>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</si>
  <si>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</si>
  <si>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</si>
  <si>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</si>
  <si>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</si>
  <si>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</si>
  <si>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</si>
  <si>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</si>
  <si>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</si>
  <si>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</si>
  <si>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</si>
  <si>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</si>
  <si>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</si>
  <si>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</si>
  <si>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</si>
  <si>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</si>
  <si>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</si>
  <si>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</si>
  <si>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</si>
  <si>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</si>
  <si>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</si>
  <si>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</si>
  <si>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</si>
  <si>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</si>
  <si>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</si>
  <si>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</si>
  <si>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</si>
  <si>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</si>
  <si>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</si>
  <si>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</si>
  <si>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</si>
  <si>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</si>
  <si>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</si>
  <si>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</si>
  <si>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</si>
  <si>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</si>
  <si>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</si>
  <si>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</si>
  <si>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</si>
  <si>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</si>
  <si>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</si>
  <si>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</si>
  <si>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</si>
  <si>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</si>
  <si>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</si>
  <si>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</si>
  <si>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</si>
  <si>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</si>
  <si>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</si>
  <si>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</si>
  <si>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</si>
  <si>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</si>
  <si>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</si>
  <si>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</si>
  <si>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</si>
  <si>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</si>
  <si>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</si>
  <si>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</si>
  <si>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</si>
  <si>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</si>
  <si>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</si>
  <si>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</si>
  <si>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</si>
  <si>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</si>
  <si>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</si>
  <si>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</si>
  <si>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</si>
  <si>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</si>
  <si>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</si>
  <si>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</si>
  <si>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</si>
  <si>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</si>
  <si>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</si>
  <si>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</si>
  <si>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</si>
  <si>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</si>
  <si>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</si>
  <si>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</si>
  <si>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</si>
  <si>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</si>
  <si>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</si>
  <si>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</si>
  <si>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</si>
  <si>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</si>
  <si>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</si>
  <si>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</si>
  <si>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</si>
  <si>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</si>
  <si>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</si>
  <si>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</si>
  <si>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</si>
  <si>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</si>
  <si>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</si>
  <si>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</si>
  <si>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</si>
  <si>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</si>
  <si>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</si>
  <si>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</si>
  <si>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</si>
  <si>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</si>
  <si>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</si>
  <si>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</si>
  <si>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</si>
  <si>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</si>
  <si>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</si>
  <si>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</si>
  <si>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</si>
  <si>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</si>
  <si>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</si>
  <si>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</si>
  <si>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</si>
  <si>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</si>
  <si>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</si>
  <si>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</si>
  <si>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</si>
  <si>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</si>
  <si>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</si>
  <si>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</si>
  <si>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</si>
  <si>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</si>
  <si>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</si>
  <si>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</si>
  <si>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</si>
  <si>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</si>
  <si>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</si>
  <si>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</si>
  <si>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</si>
  <si>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</si>
  <si>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</si>
  <si>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</si>
  <si>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</si>
  <si>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</si>
  <si>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</si>
  <si>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</si>
  <si>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</si>
  <si>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</si>
  <si>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</si>
  <si>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</si>
  <si>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</si>
  <si>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</si>
  <si>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</si>
  <si>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</si>
  <si>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</si>
  <si>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</si>
  <si>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</si>
  <si>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</si>
  <si>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</si>
  <si>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</si>
  <si>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</si>
  <si>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</si>
  <si>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</si>
  <si>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</si>
  <si>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</si>
  <si>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</si>
  <si>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</si>
  <si>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</si>
  <si>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</si>
  <si>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</si>
  <si>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</si>
  <si>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</si>
  <si>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</si>
  <si>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</si>
  <si>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</si>
  <si>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</si>
  <si>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</si>
  <si>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</si>
  <si>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</si>
  <si>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</si>
  <si>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</si>
  <si>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</si>
  <si>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</si>
  <si>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</si>
  <si>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</si>
  <si>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</si>
  <si>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</si>
  <si>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</si>
  <si>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</si>
  <si>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</si>
  <si>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</si>
  <si>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</si>
  <si>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</si>
  <si>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</si>
  <si>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</si>
  <si>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</si>
  <si>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</si>
  <si>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</si>
  <si>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</si>
  <si>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</si>
  <si>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</si>
  <si>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</si>
  <si>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</si>
  <si>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</si>
  <si>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</si>
  <si>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</si>
  <si>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</si>
  <si>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</si>
  <si>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</si>
  <si>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</si>
  <si>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</si>
  <si>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</si>
  <si>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</si>
  <si>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</si>
  <si>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</si>
  <si>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</si>
  <si>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</si>
  <si>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</si>
  <si>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</si>
  <si>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</si>
  <si>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</si>
  <si>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</si>
  <si>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</si>
  <si>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</si>
  <si>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</si>
  <si>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</si>
  <si>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</si>
  <si>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</si>
  <si>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</si>
  <si>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</si>
  <si>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</si>
  <si>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</si>
  <si>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</si>
  <si>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</si>
  <si>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</si>
  <si>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</si>
  <si>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</si>
  <si>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</si>
  <si>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</si>
  <si>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</si>
  <si>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</si>
  <si>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</si>
  <si>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</si>
  <si>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</si>
  <si>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</si>
  <si>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</si>
  <si>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</si>
  <si>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</si>
  <si>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</si>
  <si>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</si>
  <si>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</si>
  <si>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</si>
  <si>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</si>
  <si>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</si>
  <si>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</si>
  <si>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</si>
  <si>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</si>
  <si>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</si>
  <si>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</si>
  <si>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</si>
  <si>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</si>
  <si>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</si>
  <si>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</si>
  <si>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</si>
  <si>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</si>
  <si>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</si>
  <si>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</si>
  <si>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</si>
  <si>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</si>
  <si>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</si>
  <si>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</si>
  <si>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</si>
  <si>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</si>
  <si>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</si>
  <si>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</si>
  <si>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</si>
  <si>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</si>
  <si>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</si>
  <si>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</si>
  <si>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</si>
  <si>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</si>
  <si>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</si>
  <si>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</si>
  <si>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</si>
  <si>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</si>
  <si>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</si>
  <si>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</si>
  <si>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</si>
  <si>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</si>
  <si>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</si>
  <si>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</si>
  <si>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</si>
  <si>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</si>
  <si>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</si>
  <si>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</si>
  <si>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</si>
  <si>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</si>
  <si>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</si>
  <si>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</si>
  <si>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</si>
  <si>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</si>
  <si>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</si>
  <si>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</si>
  <si>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</si>
  <si>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</si>
  <si>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</si>
  <si>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</si>
  <si>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</si>
  <si>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</si>
  <si>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</si>
  <si>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</si>
  <si>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</si>
  <si>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</si>
  <si>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</si>
  <si>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</si>
  <si>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</si>
  <si>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</si>
  <si>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</si>
  <si>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</si>
  <si>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</si>
  <si>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</si>
  <si>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</si>
  <si>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</si>
  <si>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</si>
  <si>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</si>
  <si>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</si>
  <si>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</si>
  <si>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</si>
  <si>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</si>
  <si>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</si>
  <si>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</si>
  <si>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</si>
  <si>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</si>
  <si>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</si>
  <si>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</si>
  <si>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</si>
  <si>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</si>
  <si>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</si>
  <si>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</si>
  <si>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</si>
  <si>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</si>
  <si>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</si>
  <si>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</si>
  <si>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</si>
  <si>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</si>
  <si>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</si>
  <si>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</si>
  <si>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</si>
  <si>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</si>
  <si>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</si>
  <si>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</si>
  <si>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</si>
  <si>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</si>
  <si>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</si>
  <si>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</si>
  <si>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</si>
  <si>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</si>
  <si>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</si>
  <si>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</si>
  <si>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</si>
  <si>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</si>
  <si>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</si>
  <si>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</si>
  <si>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</si>
  <si>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</si>
  <si>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</si>
  <si>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</si>
  <si>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</si>
  <si>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</si>
  <si>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</si>
  <si>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</si>
  <si>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</si>
  <si>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</si>
  <si>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</si>
  <si>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</si>
  <si>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</si>
  <si>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</si>
  <si>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</si>
  <si>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</si>
  <si>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</si>
  <si>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</si>
  <si>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</si>
  <si>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</si>
  <si>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</si>
  <si>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</si>
  <si>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</si>
  <si>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</si>
  <si>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</si>
  <si>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</si>
  <si>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</si>
  <si>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</si>
  <si>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</si>
  <si>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</si>
  <si>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</si>
  <si>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</si>
  <si>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</si>
  <si>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</si>
  <si>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</si>
  <si>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</si>
  <si>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</si>
  <si>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</si>
  <si>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</si>
  <si>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</si>
  <si>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</si>
  <si>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</si>
  <si>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</si>
  <si>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</si>
  <si>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</si>
  <si>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</si>
  <si>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</si>
  <si>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</si>
  <si>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</si>
  <si>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</si>
  <si>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</si>
  <si>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</si>
  <si>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</si>
  <si>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</si>
  <si>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</si>
  <si>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</si>
  <si>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</si>
  <si>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</si>
  <si>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</si>
  <si>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</si>
  <si>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</si>
  <si>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</si>
  <si>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</si>
  <si>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</si>
  <si>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</si>
  <si>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</si>
  <si>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</si>
  <si>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</si>
  <si>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</si>
  <si>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</si>
  <si>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</si>
  <si>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</si>
  <si>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</si>
  <si>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</si>
  <si>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</si>
  <si>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</si>
  <si>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</si>
  <si>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</si>
  <si>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</si>
  <si>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</si>
  <si>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</si>
  <si>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</si>
  <si>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</si>
  <si>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</si>
  <si>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</si>
  <si>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</si>
  <si>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</si>
  <si>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</si>
  <si>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</si>
  <si>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</si>
  <si>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</si>
  <si>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</si>
  <si>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</si>
  <si>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</si>
  <si>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</si>
  <si>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</si>
  <si>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</si>
  <si>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</si>
  <si>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</si>
  <si>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</si>
  <si>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</si>
  <si>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</si>
  <si>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</si>
  <si>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</si>
  <si>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</si>
  <si>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</si>
  <si>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</si>
  <si>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</si>
  <si>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</si>
  <si>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</si>
  <si>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</si>
  <si>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</si>
  <si>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</si>
  <si>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</si>
  <si>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</si>
  <si>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</si>
  <si>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</si>
  <si>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</si>
  <si>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</si>
  <si>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</si>
  <si>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</si>
  <si>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</si>
  <si>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</si>
  <si>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</si>
  <si>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</si>
  <si>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</si>
  <si>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</si>
  <si>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</si>
  <si>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</si>
  <si>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</si>
  <si>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</si>
  <si>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</si>
  <si>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</si>
  <si>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</si>
  <si>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</si>
  <si>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</si>
  <si>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</si>
  <si>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</si>
  <si>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</si>
  <si>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</si>
  <si>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</si>
  <si>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</si>
  <si>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</si>
  <si>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</si>
  <si>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</si>
  <si>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</si>
  <si>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</si>
  <si>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</si>
  <si>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</si>
  <si>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</si>
  <si>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</si>
  <si>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</si>
  <si>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</si>
  <si>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</si>
  <si>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</si>
  <si>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</si>
  <si>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</si>
  <si>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</si>
  <si>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</si>
  <si>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</si>
  <si>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</si>
  <si>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</si>
  <si>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</si>
  <si>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</si>
  <si>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</si>
  <si>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</si>
  <si>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</si>
  <si>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</si>
  <si>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</si>
  <si>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</si>
  <si>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</si>
  <si>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</si>
  <si>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</si>
  <si>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</si>
  <si>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</si>
  <si>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</si>
  <si>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</si>
  <si>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</si>
  <si>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</si>
  <si>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</si>
  <si>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</si>
  <si>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</si>
  <si>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</si>
  <si>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</si>
  <si>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</si>
  <si>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</si>
  <si>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</si>
  <si>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</si>
  <si>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</si>
  <si>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</si>
  <si>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</si>
  <si>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</si>
  <si>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</si>
  <si>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</si>
  <si>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</si>
  <si>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</si>
  <si>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</si>
  <si>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</si>
  <si>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</si>
  <si>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</si>
  <si>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</si>
  <si>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</si>
  <si>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</si>
  <si>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</si>
  <si>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</si>
  <si>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</si>
  <si>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</si>
  <si>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</si>
  <si>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</si>
  <si>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</si>
  <si>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</si>
  <si>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</si>
  <si>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</si>
  <si>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</si>
  <si>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</si>
  <si>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</si>
  <si>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</si>
  <si>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</si>
  <si>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</si>
  <si>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</si>
  <si>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</si>
  <si>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</si>
  <si>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</si>
  <si>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</si>
  <si>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</si>
  <si>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</si>
  <si>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</si>
  <si>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</si>
  <si>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</si>
  <si>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</si>
  <si>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</si>
  <si>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</si>
  <si>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</si>
  <si>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</si>
  <si>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</si>
  <si>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</si>
  <si>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</si>
  <si>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</si>
  <si>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</si>
  <si>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</si>
  <si>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</si>
  <si>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</si>
  <si>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</si>
  <si>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</si>
  <si>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</si>
  <si>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</si>
  <si>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</si>
  <si>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</si>
  <si>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</si>
  <si>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</si>
  <si>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</si>
  <si>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</si>
  <si>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</si>
  <si>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</si>
  <si>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</si>
  <si>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</si>
  <si>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</si>
  <si>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</si>
  <si>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</si>
  <si>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</si>
  <si>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</si>
  <si>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</si>
  <si>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</si>
  <si>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</si>
  <si>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</si>
  <si>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</si>
  <si>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</si>
  <si>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</si>
  <si>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</si>
  <si>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</si>
  <si>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</si>
  <si>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</si>
  <si>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</si>
  <si>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</si>
  <si>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</si>
  <si>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</si>
  <si>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</si>
  <si>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</si>
  <si>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</si>
  <si>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</si>
  <si>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</si>
  <si>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</si>
  <si>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</si>
  <si>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</si>
  <si>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</si>
  <si>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</si>
  <si>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</si>
  <si>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</si>
  <si>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</si>
  <si>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</si>
  <si>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</si>
  <si>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</si>
  <si>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</si>
  <si>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</si>
  <si>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</si>
  <si>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</si>
  <si>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</si>
  <si>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</si>
  <si>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</si>
  <si>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</si>
  <si>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</si>
  <si>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</si>
  <si>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</si>
  <si>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</si>
  <si>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</si>
  <si>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</si>
  <si>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</si>
  <si>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</si>
  <si>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</si>
  <si>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</si>
  <si>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</si>
  <si>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</si>
  <si>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</si>
  <si>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</si>
  <si>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</si>
  <si>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</si>
  <si>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</si>
  <si>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</si>
  <si>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</si>
  <si>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</si>
  <si>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</si>
  <si>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</si>
  <si>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</si>
  <si>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</si>
  <si>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</si>
  <si>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</si>
  <si>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</si>
  <si>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</si>
  <si>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</si>
  <si>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</si>
  <si>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</si>
  <si>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</si>
  <si>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</si>
  <si>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</si>
  <si>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</si>
  <si>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</si>
  <si>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</si>
  <si>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</si>
  <si>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</si>
  <si>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</si>
  <si>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</si>
  <si>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</si>
  <si>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</si>
  <si>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</si>
  <si>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</si>
  <si>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</si>
  <si>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</si>
  <si>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</si>
  <si>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</si>
  <si>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</si>
  <si>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</si>
  <si>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</si>
  <si>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</si>
  <si>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</si>
  <si>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</si>
  <si>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</si>
  <si>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</si>
  <si>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</si>
  <si>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</si>
  <si>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</si>
  <si>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</si>
  <si>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</si>
  <si>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</si>
  <si>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</si>
  <si>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</si>
  <si>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</si>
  <si>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</si>
  <si>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</si>
  <si>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</si>
  <si>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</si>
  <si>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</si>
  <si>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</si>
  <si>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</si>
  <si>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</si>
  <si>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</si>
  <si>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</si>
  <si>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</si>
  <si>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</si>
  <si>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</si>
  <si>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</si>
  <si>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</si>
  <si>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</si>
  <si>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</si>
  <si>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</si>
  <si>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</si>
  <si>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</si>
  <si>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</si>
  <si>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</si>
  <si>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</si>
  <si>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</si>
  <si>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</si>
  <si>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</si>
  <si>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</si>
  <si>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</si>
  <si>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</si>
  <si>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</si>
  <si>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</si>
  <si>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</si>
  <si>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</si>
  <si>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</si>
  <si>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</si>
  <si>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</si>
  <si>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</si>
  <si>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</si>
  <si>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</si>
  <si>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</si>
  <si>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</si>
  <si>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</si>
  <si>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</si>
  <si>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</si>
  <si>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</si>
  <si>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</si>
  <si>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</si>
  <si>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</si>
  <si>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</si>
  <si>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</si>
  <si>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</si>
  <si>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</si>
  <si>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</si>
  <si>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</si>
  <si>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</si>
  <si>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</si>
  <si>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</si>
  <si>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</si>
  <si>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</si>
  <si>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</si>
  <si>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</si>
  <si>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</si>
  <si>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</si>
  <si>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</si>
  <si>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</si>
  <si>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</si>
  <si>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</si>
  <si>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</si>
  <si>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</si>
  <si>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</si>
  <si>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</si>
  <si>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</si>
  <si>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</si>
  <si>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</si>
  <si>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</si>
  <si>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</si>
  <si>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</si>
  <si>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</si>
  <si>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</si>
  <si>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</si>
  <si>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</si>
  <si>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</si>
  <si>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</si>
  <si>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</si>
  <si>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</si>
  <si>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</si>
  <si>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</si>
  <si>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</si>
  <si>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</si>
  <si>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</si>
  <si>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</si>
  <si>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</si>
  <si>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</si>
  <si>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</si>
  <si>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</si>
  <si>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</si>
  <si>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</si>
  <si>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</si>
  <si>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</si>
  <si>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</si>
  <si>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</si>
  <si>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</si>
  <si>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</si>
  <si>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</si>
  <si>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</si>
  <si>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</si>
  <si>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</si>
  <si>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</si>
  <si>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</si>
  <si>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</si>
  <si>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</si>
  <si>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</si>
  <si>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</si>
  <si>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</si>
  <si>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</si>
  <si>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</si>
  <si>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</si>
  <si>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</si>
  <si>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</si>
  <si>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</si>
  <si>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</si>
  <si>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</si>
  <si>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</si>
  <si>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</si>
  <si>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</si>
  <si>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</si>
  <si>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</si>
  <si>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</si>
  <si>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</si>
  <si>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</si>
  <si>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</si>
  <si>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</si>
  <si>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</si>
  <si>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</si>
  <si>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</si>
  <si>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</si>
  <si>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</si>
  <si>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</si>
  <si>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</si>
  <si>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</si>
  <si>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</si>
  <si>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</si>
  <si>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</si>
  <si>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</si>
  <si>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</si>
  <si>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</si>
  <si>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</si>
  <si>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</si>
  <si>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</si>
  <si>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</si>
  <si>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</si>
  <si>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</si>
  <si>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</si>
  <si>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</si>
  <si>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</si>
  <si>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</si>
  <si>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</si>
  <si>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</si>
  <si>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</si>
  <si>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</si>
  <si>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</si>
  <si>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</si>
  <si>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</si>
  <si>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</si>
  <si>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</si>
  <si>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</si>
  <si>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</si>
  <si>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</si>
  <si>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</si>
  <si>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</si>
  <si>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</si>
  <si>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</si>
  <si>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</si>
  <si>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</si>
  <si>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</si>
  <si>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</si>
  <si>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</si>
  <si>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</si>
  <si>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</si>
  <si>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</si>
  <si>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</si>
  <si>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</si>
  <si>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</si>
  <si>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</si>
  <si>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</si>
  <si>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</si>
  <si>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</si>
  <si>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</si>
  <si>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</si>
  <si>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</si>
  <si>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</si>
  <si>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</si>
  <si>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</si>
  <si>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</si>
  <si>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</si>
  <si>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</si>
  <si>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</si>
  <si>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</si>
  <si>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</si>
  <si>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</si>
  <si>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</si>
  <si>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</si>
  <si>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</si>
  <si>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</si>
  <si>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</si>
  <si>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</si>
  <si>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</si>
  <si>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</si>
  <si>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</si>
  <si>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</si>
  <si>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</si>
  <si>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</si>
  <si>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</si>
  <si>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</si>
  <si>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</si>
  <si>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</si>
  <si>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</si>
  <si>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</si>
  <si>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</si>
  <si>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</si>
  <si>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</si>
  <si>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</si>
  <si>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</si>
  <si>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</si>
  <si>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</si>
  <si>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</si>
  <si>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</si>
  <si>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</si>
  <si>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</si>
  <si>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</si>
  <si>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</si>
  <si>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</si>
  <si>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</si>
  <si>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</si>
  <si>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</si>
  <si>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</si>
  <si>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</si>
  <si>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</si>
  <si>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</si>
  <si>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</si>
  <si>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</si>
  <si>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</si>
  <si>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</si>
  <si>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</si>
  <si>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</si>
  <si>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</si>
  <si>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</si>
  <si>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</si>
  <si>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</si>
  <si>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</si>
  <si>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</si>
  <si>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</si>
  <si>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</si>
  <si>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</si>
  <si>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</si>
  <si>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</si>
  <si>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</si>
  <si>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</si>
  <si>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</si>
  <si>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</si>
  <si>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</si>
  <si>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</si>
  <si>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</si>
  <si>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</si>
  <si>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</si>
  <si>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</si>
  <si>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</si>
  <si>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</si>
  <si>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</si>
  <si>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</si>
  <si>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</si>
  <si>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</si>
  <si>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</si>
  <si>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</si>
  <si>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</si>
  <si>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</si>
  <si>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</si>
  <si>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</si>
  <si>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</si>
  <si>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</si>
  <si>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</si>
  <si>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</si>
  <si>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</si>
  <si>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</si>
  <si>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</si>
  <si>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</si>
  <si>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</si>
  <si>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</si>
  <si>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</si>
  <si>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</si>
  <si>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</si>
  <si>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</si>
  <si>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</si>
  <si>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</si>
  <si>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</si>
  <si>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</si>
  <si>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</si>
  <si>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</si>
  <si>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</si>
  <si>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</si>
  <si>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</si>
  <si>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</si>
  <si>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</si>
  <si>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</si>
  <si>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</si>
  <si>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</si>
  <si>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</si>
  <si>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</si>
  <si>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</si>
  <si>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</si>
  <si>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</si>
  <si>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</si>
  <si>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</si>
  <si>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</si>
  <si>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</si>
  <si>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</si>
  <si>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</si>
  <si>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</si>
  <si>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</si>
  <si>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</si>
  <si>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</si>
  <si>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</si>
  <si>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</si>
  <si>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</si>
  <si>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</si>
  <si>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</si>
  <si>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</si>
  <si>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</si>
  <si>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</si>
  <si>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</si>
  <si>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</si>
  <si>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</si>
  <si>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</si>
  <si>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</si>
  <si>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</si>
  <si>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</si>
  <si>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</si>
  <si>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</si>
  <si>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</si>
  <si>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</si>
  <si>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</si>
  <si>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</si>
  <si>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</si>
  <si>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</si>
  <si>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</si>
  <si>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</si>
  <si>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</si>
  <si>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</si>
  <si>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</si>
  <si>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</si>
  <si>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</si>
  <si>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</si>
  <si>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</si>
  <si>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</si>
  <si>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</si>
  <si>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</si>
  <si>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</si>
  <si>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</si>
  <si>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</si>
  <si>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</si>
  <si>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</si>
  <si>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</si>
  <si>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</si>
  <si>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</si>
  <si>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</si>
  <si>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</si>
  <si>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</si>
  <si>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</si>
  <si>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</si>
  <si>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</si>
  <si>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</si>
  <si>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</si>
  <si>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</si>
  <si>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</si>
  <si>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</si>
  <si>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</si>
  <si>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</si>
  <si>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</si>
  <si>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</si>
  <si>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</si>
  <si>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</si>
  <si>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</si>
  <si>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</si>
  <si>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</si>
  <si>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</si>
  <si>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</si>
  <si>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</si>
  <si>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</si>
  <si>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</si>
  <si>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</si>
  <si>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</si>
  <si>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</si>
  <si>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</si>
  <si>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</si>
  <si>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</si>
  <si>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</si>
  <si>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</si>
  <si>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</si>
  <si>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</si>
  <si>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</si>
  <si>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</si>
  <si>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</si>
  <si>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</si>
  <si>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</si>
  <si>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</si>
  <si>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</si>
  <si>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</si>
  <si>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</si>
  <si>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</si>
  <si>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</si>
  <si>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</si>
  <si>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</si>
  <si>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</si>
  <si>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</si>
  <si>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</si>
  <si>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</si>
  <si>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</si>
  <si>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</si>
  <si>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</si>
  <si>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</si>
  <si>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</si>
  <si>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</si>
  <si>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</si>
  <si>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</si>
  <si>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</si>
  <si>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</si>
  <si>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</si>
  <si>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</si>
  <si>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</si>
  <si>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</si>
  <si>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</si>
  <si>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</si>
  <si>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</si>
  <si>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</si>
  <si>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</si>
  <si>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</si>
  <si>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</si>
  <si>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</si>
  <si>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</si>
  <si>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</si>
  <si>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</si>
  <si>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</si>
  <si>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</si>
  <si>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</si>
  <si>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</si>
  <si>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</si>
  <si>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</si>
  <si>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</si>
  <si>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</si>
  <si>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</si>
  <si>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</si>
  <si>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</si>
  <si>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</si>
  <si>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</si>
  <si>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</si>
  <si>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</si>
  <si>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</si>
  <si>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</si>
  <si>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</si>
  <si>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</si>
  <si>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</si>
  <si>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</si>
  <si>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</si>
  <si>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</si>
  <si>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</si>
  <si>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</si>
  <si>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</si>
  <si>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</si>
  <si>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</si>
  <si>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</si>
  <si>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</si>
  <si>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</si>
  <si>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</si>
  <si>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</si>
  <si>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</si>
  <si>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</si>
  <si>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</si>
  <si>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</si>
  <si>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</si>
  <si>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</si>
  <si>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</si>
  <si>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</si>
  <si>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</si>
  <si>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</si>
  <si>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</si>
  <si>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</si>
  <si>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</si>
  <si>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</si>
  <si>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</si>
  <si>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</si>
  <si>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</si>
  <si>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</si>
  <si>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</si>
  <si>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</si>
  <si>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</si>
  <si>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</si>
  <si>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</si>
  <si>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</si>
  <si>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</si>
  <si>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</si>
  <si>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</si>
  <si>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</si>
  <si>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</si>
  <si>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</si>
  <si>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</si>
  <si>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</si>
  <si>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</si>
  <si>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</si>
  <si>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</si>
  <si>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</si>
  <si>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</si>
  <si>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</si>
  <si>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</si>
  <si>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</si>
  <si>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</si>
  <si>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</si>
  <si>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</si>
  <si>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</si>
  <si>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</si>
  <si>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</si>
  <si>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</si>
  <si>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</si>
  <si>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</si>
  <si>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</si>
  <si>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</si>
  <si>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</si>
  <si>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</si>
  <si>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</si>
  <si>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</si>
  <si>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</si>
  <si>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</si>
  <si>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</si>
  <si>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</si>
  <si>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</si>
  <si>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</si>
  <si>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</si>
  <si>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</si>
  <si>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</si>
  <si>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</si>
  <si>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</si>
  <si>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</si>
  <si>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</si>
  <si>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</si>
  <si>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</si>
  <si>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</si>
  <si>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</si>
  <si>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</si>
  <si>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</si>
  <si>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</si>
  <si>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</si>
  <si>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</si>
  <si>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</si>
  <si>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</si>
  <si>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</si>
  <si>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</si>
  <si>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</si>
  <si>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</si>
  <si>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</si>
  <si>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</si>
  <si>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</si>
  <si>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</si>
  <si>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</si>
  <si>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</si>
  <si>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</si>
  <si>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</si>
  <si>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</si>
  <si>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</si>
  <si>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</si>
  <si>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</si>
  <si>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</si>
  <si>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</si>
  <si>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</si>
  <si>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</si>
  <si>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</si>
  <si>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</si>
  <si>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</si>
  <si>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</si>
  <si>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</si>
  <si>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</si>
  <si>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</si>
  <si>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</si>
  <si>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</si>
  <si>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</si>
  <si>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</si>
  <si>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</si>
  <si>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</si>
  <si>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</si>
  <si>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</si>
  <si>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</si>
  <si>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</si>
  <si>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</si>
  <si>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</si>
  <si>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</si>
  <si>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</si>
  <si>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</si>
  <si>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</si>
  <si>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</si>
  <si>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</si>
  <si>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</si>
  <si>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</si>
  <si>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</si>
  <si>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</si>
  <si>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</si>
  <si>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</si>
  <si>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</si>
  <si>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</si>
  <si>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</si>
  <si>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</si>
  <si>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</si>
  <si>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</si>
  <si>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</si>
  <si>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</si>
  <si>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</si>
  <si>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</si>
  <si>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</si>
  <si>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</si>
  <si>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</si>
  <si>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</si>
  <si>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</si>
  <si>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</si>
  <si>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</si>
  <si>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</si>
  <si>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</si>
  <si>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</si>
  <si>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</si>
  <si>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</si>
  <si>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</si>
  <si>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</si>
  <si>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</si>
  <si>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</si>
  <si>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</si>
  <si>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</si>
  <si>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</si>
  <si>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</si>
  <si>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</si>
  <si>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</si>
  <si>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</si>
  <si>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</si>
  <si>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</si>
  <si>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</si>
  <si>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</si>
  <si>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</si>
  <si>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</si>
  <si>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</si>
  <si>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</si>
  <si>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</si>
  <si>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</si>
  <si>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</si>
  <si>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</si>
  <si>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</si>
  <si>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</si>
  <si>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</si>
  <si>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</si>
  <si>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</si>
  <si>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</si>
  <si>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</si>
  <si>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</si>
  <si>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</si>
  <si>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</si>
  <si>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</si>
  <si>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</si>
  <si>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</si>
  <si>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</si>
  <si>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</si>
  <si>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</si>
  <si>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</si>
  <si>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</si>
  <si>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</si>
  <si>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</si>
  <si>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</si>
  <si>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</si>
  <si>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</si>
  <si>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</si>
  <si>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</si>
  <si>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</si>
  <si>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</si>
  <si>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</si>
  <si>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</si>
  <si>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</si>
  <si>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</si>
  <si>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</si>
  <si>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</si>
  <si>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</si>
  <si>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</si>
  <si>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</si>
  <si>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</si>
  <si>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</si>
  <si>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</si>
  <si>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</si>
  <si>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</si>
  <si>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</si>
  <si>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</si>
  <si>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</si>
  <si>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</si>
  <si>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</si>
  <si>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</si>
  <si>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</si>
  <si>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</si>
  <si>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</si>
  <si>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</si>
  <si>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</si>
  <si>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</si>
  <si>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</si>
  <si>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</si>
  <si>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</si>
  <si>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</si>
  <si>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</si>
  <si>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</si>
  <si>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</si>
  <si>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</si>
  <si>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</si>
  <si>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</si>
  <si>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</si>
  <si>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</si>
  <si>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</si>
  <si>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</si>
  <si>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</si>
  <si>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</si>
  <si>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</si>
  <si>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</si>
  <si>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</si>
  <si>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</si>
  <si>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</si>
  <si>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</si>
  <si>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</si>
  <si>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</si>
  <si>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</si>
  <si>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</si>
  <si>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</si>
  <si>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</si>
  <si>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</si>
  <si>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</si>
  <si>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</si>
  <si>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</si>
  <si>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</si>
  <si>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</si>
  <si>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</si>
  <si>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</si>
  <si>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</si>
  <si>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</si>
  <si>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</si>
  <si>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</si>
  <si>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</si>
  <si>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</si>
  <si>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</si>
  <si>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</si>
  <si>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</si>
  <si>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</si>
  <si>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</si>
  <si>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</si>
  <si>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</si>
  <si>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</si>
  <si>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</si>
  <si>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</si>
  <si>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</si>
  <si>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</si>
  <si>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</si>
  <si>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</si>
  <si>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</si>
  <si>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</si>
  <si>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</si>
  <si>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</si>
  <si>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</si>
  <si>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</si>
  <si>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</si>
  <si>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</si>
  <si>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</si>
  <si>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</si>
  <si>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</si>
  <si>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</si>
  <si>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</si>
  <si>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</si>
  <si>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</si>
  <si>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</si>
  <si>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</si>
  <si>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</si>
  <si>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</si>
  <si>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</si>
  <si>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</si>
  <si>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</si>
  <si>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</si>
  <si>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</si>
  <si>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</si>
  <si>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</si>
  <si>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</si>
  <si>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</si>
  <si>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</si>
  <si>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</si>
  <si>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</si>
  <si>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</si>
  <si>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</si>
  <si>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</si>
  <si>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</si>
  <si>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</si>
  <si>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</si>
  <si>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</si>
  <si>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</si>
  <si>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</si>
  <si>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</si>
  <si>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</si>
  <si>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</si>
  <si>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</si>
  <si>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</si>
  <si>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</si>
  <si>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</si>
  <si>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</si>
  <si>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</si>
  <si>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</si>
  <si>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</si>
  <si>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</si>
  <si>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</si>
  <si>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</si>
  <si>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</si>
  <si>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</si>
  <si>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</si>
  <si>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</si>
  <si>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</si>
  <si>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</si>
  <si>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</si>
  <si>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</si>
  <si>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</si>
  <si>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</si>
  <si>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</si>
  <si>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</si>
  <si>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</si>
  <si>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</si>
  <si>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</si>
  <si>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</si>
  <si>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</si>
  <si>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</si>
  <si>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</si>
  <si>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</si>
  <si>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</si>
  <si>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</si>
  <si>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</si>
  <si>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</si>
  <si>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</si>
  <si>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</si>
  <si>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</si>
  <si>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</si>
  <si>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</si>
  <si>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</si>
  <si>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</si>
  <si>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</si>
  <si>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</si>
  <si>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</si>
  <si>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</si>
  <si>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</si>
  <si>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</si>
  <si>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</si>
  <si>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</si>
  <si>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</si>
  <si>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</si>
  <si>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</si>
  <si>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</si>
  <si>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</si>
  <si>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</si>
  <si>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</si>
  <si>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</si>
  <si>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</si>
  <si>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</si>
  <si>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</si>
  <si>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</si>
  <si>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</si>
  <si>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</si>
  <si>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</si>
  <si>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</si>
  <si>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</si>
  <si>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</si>
  <si>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</si>
  <si>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</si>
  <si>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</si>
  <si>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</si>
  <si>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</si>
  <si>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</si>
  <si>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</si>
  <si>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</si>
  <si>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</si>
  <si>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</si>
  <si>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</si>
  <si>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</si>
  <si>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</si>
  <si>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</si>
  <si>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</si>
  <si>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</si>
  <si>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</si>
  <si>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</si>
  <si>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</si>
  <si>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</si>
  <si>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</si>
  <si>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</si>
  <si>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</si>
  <si>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</si>
  <si>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</si>
  <si>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</si>
  <si>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</si>
  <si>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</si>
  <si>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</si>
  <si>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</si>
  <si>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</si>
  <si>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</si>
  <si>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</si>
  <si>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</si>
  <si>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</si>
  <si>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</si>
  <si>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</si>
  <si>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</si>
  <si>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</si>
  <si>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</si>
  <si>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</si>
  <si>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</si>
  <si>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</si>
  <si>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</si>
  <si>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</si>
  <si>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</si>
  <si>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</si>
  <si>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</si>
  <si>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</si>
  <si>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</si>
  <si>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</si>
  <si>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</si>
  <si>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</si>
  <si>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</si>
  <si>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</si>
  <si>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</si>
  <si>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</si>
  <si>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</si>
  <si>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</si>
  <si>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</si>
  <si>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</si>
  <si>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</si>
  <si>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</si>
  <si>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</si>
  <si>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</si>
  <si>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</si>
  <si>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</si>
  <si>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</si>
  <si>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</si>
  <si>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</si>
  <si>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</si>
  <si>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</si>
  <si>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</si>
  <si>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</si>
  <si>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</si>
  <si>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</si>
  <si>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</si>
  <si>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</si>
  <si>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</si>
  <si>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</si>
  <si>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</si>
  <si>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</si>
  <si>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</si>
  <si>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</si>
  <si>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</si>
  <si>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</si>
  <si>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</si>
  <si>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</si>
  <si>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</si>
  <si>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</si>
  <si>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</si>
  <si>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</si>
  <si>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</si>
  <si>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</si>
  <si>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</si>
  <si>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</si>
  <si>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</si>
  <si>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</si>
  <si>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</si>
  <si>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</si>
  <si>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</si>
  <si>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</si>
  <si>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</si>
  <si>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</si>
  <si>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</si>
  <si>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</si>
  <si>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</si>
  <si>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</si>
  <si>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</si>
  <si>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</si>
  <si>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</si>
  <si>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</si>
  <si>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</si>
  <si>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</si>
  <si>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</si>
  <si>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</si>
  <si>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</si>
  <si>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</si>
  <si>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</si>
  <si>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</si>
  <si>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</si>
  <si>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</si>
  <si>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</si>
  <si>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</si>
  <si>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</si>
  <si>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</si>
  <si>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</si>
  <si>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</si>
  <si>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</si>
  <si>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</si>
  <si>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</si>
  <si>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</si>
  <si>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</si>
  <si>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</si>
  <si>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</si>
  <si>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</si>
  <si>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</si>
  <si>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</si>
  <si>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</si>
  <si>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</si>
  <si>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</si>
  <si>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</si>
  <si>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</si>
  <si>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</si>
  <si>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</si>
  <si>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</si>
  <si>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</si>
  <si>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</si>
  <si>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</si>
  <si>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</si>
  <si>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</si>
  <si>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</si>
  <si>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</si>
  <si>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</si>
  <si>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</si>
  <si>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</si>
  <si>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</si>
  <si>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</si>
  <si>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</si>
  <si>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</si>
  <si>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</si>
  <si>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</si>
  <si>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</si>
  <si>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</si>
  <si>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</si>
  <si>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</si>
  <si>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</si>
  <si>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</si>
  <si>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</si>
  <si>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</si>
  <si>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</si>
  <si>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</si>
  <si>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</si>
  <si>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</si>
  <si>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</si>
  <si>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</si>
  <si>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</si>
  <si>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</si>
  <si>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</si>
  <si>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</si>
  <si>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</si>
  <si>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</si>
  <si>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</si>
  <si>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</si>
  <si>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</si>
  <si>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</si>
  <si>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</si>
  <si>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</si>
  <si>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</si>
  <si>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</si>
  <si>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</si>
  <si>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</si>
  <si>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</si>
  <si>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</si>
  <si>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</si>
  <si>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</si>
  <si>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</si>
  <si>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</si>
  <si>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</si>
  <si>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</si>
  <si>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</si>
  <si>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</si>
  <si>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</si>
  <si>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</si>
  <si>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</si>
  <si>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</si>
  <si>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</si>
  <si>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</si>
  <si>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</si>
  <si>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</si>
  <si>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</si>
  <si>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</si>
  <si>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</si>
  <si>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</si>
  <si>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</si>
  <si>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</si>
  <si>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</si>
  <si>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</si>
  <si>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</si>
  <si>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</si>
  <si>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</si>
  <si>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</si>
  <si>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</si>
  <si>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</si>
  <si>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</si>
  <si>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</si>
  <si>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</si>
  <si>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</si>
  <si>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</si>
  <si>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</si>
  <si>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</si>
  <si>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</si>
  <si>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</si>
  <si>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</si>
  <si>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</si>
  <si>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</si>
  <si>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</si>
  <si>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</si>
  <si>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</si>
  <si>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</si>
  <si>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</si>
  <si>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</si>
  <si>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</si>
  <si>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</si>
  <si>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</si>
  <si>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</si>
  <si>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</si>
  <si>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</si>
  <si>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</si>
  <si>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</si>
  <si>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</si>
  <si>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</si>
  <si>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</si>
  <si>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</si>
  <si>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</si>
  <si>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</si>
  <si>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</si>
  <si>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</si>
  <si>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</si>
  <si>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</si>
  <si>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</si>
  <si>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</si>
  <si>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</si>
  <si>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</si>
  <si>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</si>
  <si>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</si>
  <si>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</si>
  <si>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</si>
  <si>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</si>
  <si>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</si>
  <si>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</si>
  <si>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</si>
  <si>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</si>
  <si>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</si>
  <si>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</si>
  <si>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</si>
  <si>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</si>
  <si>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</si>
  <si>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</si>
  <si>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</si>
  <si>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</si>
  <si>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</si>
  <si>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</si>
  <si>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</si>
  <si>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</si>
  <si>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</si>
  <si>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</si>
  <si>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</si>
  <si>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</si>
  <si>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</si>
  <si>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</si>
  <si>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</si>
  <si>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</si>
  <si>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</si>
  <si>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</si>
  <si>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</si>
  <si>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</si>
  <si>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</si>
  <si>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</si>
  <si>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</si>
  <si>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</si>
  <si>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</si>
  <si>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</si>
  <si>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</si>
  <si>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</si>
  <si>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</si>
  <si>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</si>
  <si>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</si>
  <si>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</si>
  <si>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</si>
  <si>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</si>
  <si>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</si>
  <si>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</si>
  <si>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</si>
  <si>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</si>
  <si>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</si>
  <si>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</si>
  <si>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</si>
  <si>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</si>
  <si>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</si>
  <si>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</si>
  <si>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</si>
  <si>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</si>
  <si>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</si>
  <si>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</si>
  <si>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</si>
  <si>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</si>
  <si>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</si>
  <si>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</si>
  <si>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</si>
  <si>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</si>
  <si>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</si>
  <si>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</si>
  <si>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</si>
  <si>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</si>
  <si>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</si>
  <si>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</si>
  <si>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</si>
  <si>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</si>
  <si>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</si>
  <si>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</si>
  <si>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</si>
  <si>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</si>
  <si>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</si>
  <si>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</si>
  <si>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</si>
  <si>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</si>
  <si>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</si>
  <si>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</si>
  <si>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</si>
  <si>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</si>
  <si>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</si>
  <si>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</si>
  <si>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</si>
  <si>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</si>
  <si>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</si>
  <si>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</si>
  <si>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</si>
  <si>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</si>
  <si>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</si>
  <si>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</si>
  <si>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</si>
  <si>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</si>
  <si>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</si>
  <si>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</si>
  <si>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</si>
  <si>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</si>
  <si>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</si>
  <si>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</si>
  <si>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</si>
  <si>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</si>
  <si>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</si>
  <si>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</si>
  <si>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</si>
  <si>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</si>
  <si>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</si>
  <si>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</si>
  <si>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</si>
  <si>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</si>
  <si>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</si>
  <si>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</si>
  <si>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</si>
  <si>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</si>
  <si>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</si>
  <si>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</si>
  <si>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</si>
  <si>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</si>
  <si>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</si>
  <si>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</si>
  <si>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</si>
  <si>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</si>
  <si>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</si>
  <si>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</si>
  <si>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</si>
  <si>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</si>
  <si>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</si>
  <si>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</si>
  <si>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</si>
  <si>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</si>
  <si>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</si>
  <si>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</si>
  <si>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</si>
  <si>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</si>
  <si>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</si>
  <si>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</si>
  <si>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</si>
  <si>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</si>
  <si>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</si>
  <si>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</si>
  <si>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</si>
  <si>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</si>
  <si>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</si>
  <si>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</si>
  <si>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</si>
  <si>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</si>
  <si>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</si>
  <si>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</si>
  <si>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</si>
  <si>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</si>
  <si>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</si>
  <si>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</si>
  <si>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</si>
  <si>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</si>
  <si>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</si>
  <si>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</si>
  <si>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</si>
  <si>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</si>
  <si>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</si>
  <si>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</si>
  <si>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</si>
  <si>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</si>
  <si>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</si>
  <si>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</si>
  <si>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</si>
  <si>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</si>
  <si>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</si>
  <si>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</si>
  <si>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</si>
  <si>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</si>
  <si>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</si>
  <si>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</si>
  <si>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</si>
  <si>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</si>
  <si>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</si>
  <si>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</si>
  <si>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</si>
  <si>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</si>
  <si>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</si>
  <si>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</si>
  <si>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</si>
  <si>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</si>
  <si>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</si>
  <si>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</si>
  <si>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</si>
  <si>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</si>
  <si>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</si>
  <si>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</si>
  <si>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</si>
  <si>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</si>
  <si>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</si>
  <si>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</si>
  <si>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</si>
  <si>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</si>
  <si>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</si>
  <si>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</si>
  <si>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</si>
  <si>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</si>
  <si>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</si>
  <si>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</si>
  <si>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</si>
  <si>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</si>
  <si>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</si>
  <si>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</si>
  <si>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</si>
  <si>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</si>
  <si>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</si>
  <si>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</si>
  <si>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</si>
  <si>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</si>
  <si>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</si>
  <si>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</si>
  <si>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</si>
  <si>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</si>
  <si>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</si>
  <si>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</si>
  <si>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</si>
  <si>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</si>
  <si>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</si>
  <si>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</si>
  <si>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</si>
  <si>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</si>
  <si>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</si>
  <si>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</si>
  <si>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</si>
  <si>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</si>
  <si>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</si>
  <si>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</si>
  <si>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</si>
  <si>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</si>
  <si>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</si>
  <si>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</si>
  <si>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</si>
  <si>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</si>
  <si>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</si>
  <si>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</si>
  <si>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</si>
  <si>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</si>
  <si>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</si>
  <si>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</si>
  <si>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</si>
  <si>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</si>
  <si>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</si>
  <si>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</si>
  <si>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</si>
  <si>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</si>
  <si>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</si>
  <si>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</si>
  <si>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</si>
  <si>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</si>
  <si>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</si>
  <si>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</si>
  <si>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</si>
  <si>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</si>
  <si>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</si>
  <si>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</si>
  <si>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</si>
  <si>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</si>
  <si>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</si>
  <si>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</si>
  <si>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</si>
  <si>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</si>
  <si>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</si>
  <si>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</si>
  <si>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</si>
  <si>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</si>
  <si>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</si>
  <si>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</si>
  <si>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</si>
  <si>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</si>
  <si>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</si>
  <si>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</si>
  <si>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</si>
  <si>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</si>
  <si>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</si>
  <si>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</si>
  <si>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</si>
  <si>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</si>
  <si>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</si>
  <si>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</si>
  <si>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</si>
  <si>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</si>
  <si>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</si>
  <si>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</si>
  <si>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</si>
  <si>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</si>
  <si>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</si>
  <si>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</si>
  <si>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</si>
  <si>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</si>
  <si>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</si>
  <si>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</si>
  <si>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</si>
  <si>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</si>
  <si>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</si>
  <si>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</si>
  <si>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</si>
  <si>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</si>
  <si>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</si>
  <si>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</si>
  <si>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</si>
  <si>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</si>
  <si>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</si>
  <si>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</si>
  <si>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</si>
  <si>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</si>
  <si>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</si>
  <si>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</si>
  <si>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</si>
  <si>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</si>
  <si>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</si>
  <si>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</si>
  <si>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</si>
  <si>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</si>
  <si>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</si>
  <si>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</si>
  <si>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</si>
  <si>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</si>
  <si>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</si>
  <si>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</si>
  <si>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</si>
  <si>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</si>
  <si>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</si>
  <si>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</si>
  <si>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</si>
  <si>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</si>
  <si>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</si>
  <si>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</si>
  <si>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</si>
  <si>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</si>
  <si>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</si>
  <si>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</si>
  <si>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</si>
  <si>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</si>
  <si>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</si>
  <si>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</si>
  <si>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</si>
  <si>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</si>
  <si>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</si>
  <si>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</si>
  <si>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</si>
  <si>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</si>
  <si>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</si>
  <si>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</si>
  <si>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</si>
  <si>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</si>
  <si>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</si>
  <si>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</si>
  <si>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</si>
  <si>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</si>
  <si>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</si>
  <si>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</si>
  <si>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</si>
  <si>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</si>
  <si>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</si>
  <si>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</si>
  <si>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</si>
  <si>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</si>
  <si>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</si>
  <si>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</si>
  <si>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</si>
  <si>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</si>
  <si>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</si>
  <si>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</si>
  <si>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</si>
  <si>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</si>
  <si>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</si>
  <si>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</si>
  <si>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</si>
  <si>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</si>
  <si>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</si>
  <si>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</si>
  <si>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</si>
  <si>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</si>
  <si>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</si>
  <si>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</si>
  <si>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</si>
  <si>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</si>
  <si>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</si>
  <si>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</si>
  <si>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</si>
  <si>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</si>
  <si>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</si>
  <si>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</si>
  <si>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</si>
  <si>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</si>
  <si>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</si>
  <si>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</si>
  <si>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</si>
  <si>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</si>
  <si>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</si>
  <si>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</si>
  <si>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</si>
  <si>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</si>
  <si>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</si>
  <si>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</si>
  <si>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</si>
  <si>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</si>
  <si>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</si>
  <si>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</si>
  <si>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</si>
  <si>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</si>
  <si>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</si>
  <si>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</si>
  <si>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</si>
  <si>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</si>
  <si>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</si>
  <si>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</si>
  <si>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</si>
  <si>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</si>
  <si>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</si>
  <si>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</si>
  <si>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</si>
  <si>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</si>
  <si>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</si>
  <si>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</si>
  <si>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</si>
  <si>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</si>
  <si>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</si>
  <si>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</si>
  <si>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</si>
  <si>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</si>
  <si>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</si>
  <si>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</si>
  <si>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</si>
  <si>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</si>
  <si>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</si>
  <si>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</si>
  <si>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</si>
  <si>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</si>
  <si>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</si>
  <si>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</si>
  <si>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</si>
  <si>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</si>
  <si>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</si>
  <si>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</si>
  <si>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</si>
  <si>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</si>
  <si>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</si>
  <si>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</si>
  <si>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</si>
  <si>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</si>
  <si>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</si>
  <si>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</si>
  <si>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</si>
  <si>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</si>
  <si>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</si>
  <si>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</si>
  <si>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</si>
  <si>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</si>
  <si>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</si>
  <si>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</si>
  <si>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</si>
  <si>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</si>
  <si>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</si>
  <si>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</si>
  <si>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</si>
  <si>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</si>
  <si>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</si>
  <si>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</si>
  <si>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</si>
  <si>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</si>
  <si>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</si>
  <si>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</si>
  <si>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</si>
  <si>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</si>
  <si>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</si>
  <si>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</si>
  <si>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</si>
  <si>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</si>
  <si>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</si>
  <si>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</si>
  <si>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</si>
  <si>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</si>
  <si>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</si>
  <si>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</si>
  <si>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</si>
  <si>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</si>
  <si>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</si>
  <si>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</si>
  <si>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</si>
  <si>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</si>
  <si>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</si>
  <si>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</si>
  <si>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</si>
  <si>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</si>
  <si>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</si>
  <si>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</si>
  <si>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</si>
  <si>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</si>
  <si>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</si>
  <si>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</si>
  <si>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</si>
  <si>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</si>
  <si>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</si>
  <si>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</si>
  <si>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</si>
  <si>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</si>
  <si>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</si>
  <si>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</si>
  <si>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</si>
  <si>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</si>
  <si>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</si>
  <si>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</si>
  <si>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</si>
  <si>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</si>
  <si>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</si>
  <si>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</si>
  <si>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</si>
  <si>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</si>
  <si>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</si>
  <si>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</si>
  <si>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</si>
  <si>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</si>
  <si>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</si>
  <si>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</si>
  <si>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</si>
  <si>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</si>
  <si>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</si>
  <si>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</si>
  <si>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</si>
  <si>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</si>
  <si>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</si>
  <si>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</si>
  <si>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</si>
  <si>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</si>
  <si>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</si>
  <si>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</si>
  <si>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</si>
  <si>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</si>
  <si>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</si>
  <si>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</si>
  <si>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</si>
  <si>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</si>
  <si>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</si>
  <si>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</si>
  <si>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</si>
  <si>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</si>
  <si>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</si>
  <si>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</si>
  <si>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</si>
  <si>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</si>
  <si>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</si>
  <si>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</si>
  <si>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</si>
  <si>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</si>
  <si>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</si>
  <si>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</si>
  <si>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</si>
  <si>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</si>
  <si>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</si>
  <si>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</si>
  <si>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</si>
  <si>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</si>
  <si>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</si>
  <si>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</si>
  <si>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</si>
  <si>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</si>
  <si>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</si>
  <si>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</si>
  <si>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</si>
  <si>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</si>
  <si>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</si>
  <si>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</si>
  <si>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</si>
  <si>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</si>
  <si>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</si>
  <si>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</si>
  <si>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</si>
  <si>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</si>
  <si>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</si>
  <si>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</si>
  <si>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</si>
  <si>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</si>
  <si>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</si>
  <si>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</si>
  <si>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</si>
  <si>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</si>
  <si>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</si>
  <si>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</si>
  <si>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</si>
  <si>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</si>
  <si>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</si>
  <si>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</si>
  <si>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</si>
  <si>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</si>
  <si>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</si>
  <si>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</si>
  <si>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</si>
  <si>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</si>
  <si>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</si>
  <si>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</si>
  <si>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</si>
  <si>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</si>
  <si>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</si>
  <si>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</si>
  <si>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</si>
  <si>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</si>
  <si>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</si>
  <si>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</si>
  <si>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</si>
  <si>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</si>
  <si>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</si>
  <si>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</si>
  <si>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</si>
  <si>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</si>
  <si>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</si>
  <si>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</si>
  <si>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</si>
  <si>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</si>
  <si>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</si>
  <si>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</si>
  <si>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</si>
  <si>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</si>
  <si>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</si>
  <si>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</si>
  <si>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</si>
  <si>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</si>
  <si>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</si>
  <si>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</si>
  <si>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</si>
  <si>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</si>
  <si>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</si>
  <si>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</si>
  <si>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</si>
  <si>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</si>
  <si>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</si>
  <si>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</si>
  <si>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</si>
  <si>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</si>
  <si>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</si>
  <si>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</si>
  <si>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</si>
  <si>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</si>
  <si>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</si>
  <si>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</si>
  <si>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</si>
  <si>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</si>
  <si>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</si>
  <si>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</si>
  <si>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</si>
  <si>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</si>
  <si>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</si>
  <si>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</si>
  <si>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</si>
  <si>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</si>
  <si>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</si>
  <si>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</si>
  <si>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</si>
  <si>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</si>
  <si>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</si>
  <si>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</si>
  <si>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</si>
  <si>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</si>
  <si>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</si>
  <si>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</si>
  <si>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</si>
  <si>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</si>
  <si>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</si>
  <si>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</si>
  <si>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</si>
  <si>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</si>
  <si>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</si>
  <si>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</si>
  <si>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</si>
  <si>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</si>
  <si>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</si>
  <si>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</si>
  <si>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</si>
  <si>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</si>
  <si>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</si>
  <si>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</si>
  <si>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</si>
  <si>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</si>
  <si>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</si>
  <si>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</si>
  <si>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</si>
  <si>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</si>
  <si>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</si>
  <si>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</si>
  <si>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</si>
  <si>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</si>
  <si>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</si>
  <si>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</si>
  <si>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</si>
  <si>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</si>
  <si>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</si>
  <si>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</si>
  <si>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</si>
  <si>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</si>
  <si>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</si>
  <si>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</si>
  <si>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</si>
  <si>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</si>
  <si>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</si>
  <si>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</si>
  <si>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</si>
  <si>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</si>
  <si>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</si>
  <si>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</si>
  <si>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</si>
  <si>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</si>
  <si>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</si>
  <si>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</si>
  <si>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</si>
  <si>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</si>
  <si>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</si>
  <si>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</si>
  <si>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</si>
  <si>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</si>
  <si>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</si>
  <si>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</si>
  <si>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</si>
  <si>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</si>
  <si>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</si>
  <si>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</si>
  <si>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</si>
  <si>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</si>
  <si>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</si>
  <si>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</si>
  <si>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</si>
  <si>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</si>
  <si>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</si>
  <si>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</si>
  <si>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</si>
  <si>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</si>
  <si>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</si>
  <si>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</si>
  <si>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</si>
  <si>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</si>
  <si>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</si>
  <si>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</si>
  <si>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</si>
  <si>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</si>
  <si>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</si>
  <si>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</si>
  <si>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</si>
  <si>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</si>
  <si>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</si>
  <si>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</si>
  <si>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</si>
  <si>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</si>
  <si>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</si>
  <si>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</si>
  <si>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</si>
  <si>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</si>
  <si>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</si>
  <si>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</si>
  <si>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</si>
  <si>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</si>
  <si>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</si>
  <si>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</si>
  <si>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</si>
  <si>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</si>
  <si>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</si>
  <si>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</si>
  <si>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</si>
  <si>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</si>
  <si>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</si>
  <si>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</si>
  <si>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</si>
  <si>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</si>
  <si>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</si>
  <si>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</si>
  <si>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</si>
  <si>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</si>
  <si>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</si>
  <si>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</si>
  <si>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</si>
  <si>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</si>
  <si>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</si>
  <si>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</si>
  <si>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</si>
  <si>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</si>
  <si>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</si>
  <si>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</si>
  <si>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</si>
  <si>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</si>
  <si>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</si>
  <si>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</si>
  <si>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</si>
  <si>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</si>
  <si>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</si>
  <si>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</si>
  <si>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</si>
  <si>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</si>
  <si>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</si>
  <si>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</si>
  <si>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</si>
  <si>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</si>
  <si>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</si>
  <si>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</si>
  <si>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</si>
  <si>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</si>
  <si>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</si>
  <si>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</si>
  <si>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</si>
  <si>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</si>
  <si>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</si>
  <si>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</si>
  <si>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</si>
  <si>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</si>
  <si>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</si>
  <si>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</si>
  <si>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</si>
  <si>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</si>
  <si>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</si>
  <si>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</si>
  <si>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</si>
  <si>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</si>
  <si>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</si>
  <si>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</si>
  <si>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</si>
  <si>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</si>
  <si>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</si>
  <si>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</si>
  <si>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</si>
  <si>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</si>
  <si>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</si>
  <si>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</si>
  <si>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</si>
  <si>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</si>
  <si>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</si>
  <si>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</si>
  <si>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</si>
  <si>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</si>
  <si>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</si>
  <si>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</si>
  <si>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</si>
  <si>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</si>
  <si>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</si>
  <si>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</si>
  <si>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</si>
  <si>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</si>
  <si>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</si>
  <si>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</si>
  <si>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</si>
  <si>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</si>
  <si>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</si>
  <si>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</si>
  <si>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</si>
  <si>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</si>
  <si>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</si>
  <si>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</si>
  <si>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</si>
  <si>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</si>
  <si>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</si>
  <si>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</si>
  <si>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</si>
  <si>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</si>
  <si>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</si>
  <si>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</si>
  <si>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</si>
  <si>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</si>
  <si>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</si>
  <si>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</si>
  <si>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</si>
  <si>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</si>
  <si>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</si>
  <si>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</si>
  <si>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</si>
  <si>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</si>
  <si>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</si>
  <si>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</si>
  <si>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</si>
  <si>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</si>
  <si>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</si>
  <si>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</si>
  <si>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</si>
  <si>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</si>
  <si>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</si>
  <si>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</si>
  <si>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</si>
  <si>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</si>
  <si>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</si>
  <si>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</si>
  <si>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</si>
  <si>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</si>
  <si>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</si>
  <si>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</si>
  <si>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</si>
  <si>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</si>
  <si>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</si>
  <si>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</si>
  <si>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</si>
  <si>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</si>
  <si>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</si>
  <si>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</si>
  <si>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</si>
  <si>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</si>
  <si>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</si>
  <si>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</si>
  <si>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</si>
  <si>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</si>
  <si>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</si>
  <si>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</si>
  <si>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</si>
  <si>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</si>
  <si>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</si>
  <si>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</si>
  <si>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</si>
  <si>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</si>
  <si>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</si>
  <si>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</si>
  <si>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</si>
  <si>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</si>
  <si>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</si>
  <si>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</si>
  <si>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</si>
  <si>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</si>
  <si>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</si>
  <si>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</si>
  <si>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</si>
  <si>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</si>
  <si>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</si>
  <si>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</si>
  <si>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</si>
  <si>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</si>
  <si>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</si>
  <si>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</si>
  <si>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</si>
  <si>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</si>
  <si>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</si>
  <si>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</si>
  <si>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</si>
  <si>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</si>
  <si>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</si>
  <si>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</si>
  <si>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</si>
  <si>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</si>
  <si>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</si>
  <si>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</si>
  <si>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</si>
  <si>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</si>
  <si>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</si>
  <si>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</si>
  <si>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</si>
  <si>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</si>
  <si>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</si>
  <si>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</si>
  <si>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</si>
  <si>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</si>
  <si>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</si>
  <si>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</si>
  <si>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</si>
  <si>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</si>
  <si>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</si>
  <si>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</si>
  <si>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</si>
  <si>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</si>
  <si>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</si>
  <si>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</si>
  <si>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</si>
  <si>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</si>
  <si>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</si>
  <si>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</si>
  <si>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</si>
  <si>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</si>
  <si>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</si>
  <si>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</si>
  <si>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</si>
  <si>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</si>
  <si>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</si>
  <si>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</si>
  <si>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</si>
  <si>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</si>
  <si>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</si>
  <si>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</si>
  <si>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</si>
  <si>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</si>
  <si>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</si>
  <si>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</si>
  <si>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</si>
  <si>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</si>
  <si>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</si>
  <si>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</si>
  <si>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</si>
  <si>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</si>
  <si>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</si>
  <si>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</si>
  <si>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</si>
  <si>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</si>
  <si>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</si>
  <si>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</si>
  <si>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</si>
  <si>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</si>
  <si>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</si>
  <si>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</si>
  <si>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</si>
  <si>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</si>
  <si>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</si>
  <si>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</si>
  <si>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</si>
  <si>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</si>
  <si>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</si>
  <si>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</si>
  <si>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</si>
  <si>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</si>
  <si>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</si>
  <si>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</si>
  <si>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</si>
  <si>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</si>
  <si>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</si>
  <si>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</si>
  <si>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</si>
  <si>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</si>
  <si>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</si>
  <si>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</si>
  <si>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</si>
  <si>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</si>
  <si>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</si>
  <si>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</si>
  <si>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</si>
  <si>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</si>
  <si>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</si>
  <si>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</si>
  <si>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</si>
  <si>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</si>
  <si>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</si>
  <si>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</si>
  <si>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</si>
  <si>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</si>
  <si>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</si>
  <si>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</si>
  <si>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</si>
  <si>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</si>
  <si>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</si>
  <si>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</si>
  <si>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</si>
  <si>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</si>
  <si>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</si>
  <si>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</si>
  <si>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</si>
  <si>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</si>
  <si>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</si>
  <si>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</si>
  <si>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</si>
  <si>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</si>
  <si>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</si>
  <si>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</si>
  <si>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</si>
  <si>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</si>
  <si>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</si>
  <si>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</si>
  <si>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</si>
  <si>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</si>
  <si>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</si>
  <si>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</si>
  <si>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</si>
  <si>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</si>
  <si>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</si>
  <si>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</si>
  <si>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</si>
  <si>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</si>
  <si>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</si>
  <si>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</si>
  <si>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</si>
  <si>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</si>
  <si>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</si>
  <si>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</si>
  <si>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</si>
  <si>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</si>
  <si>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</si>
  <si>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</si>
  <si>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</si>
  <si>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</si>
  <si>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</si>
  <si>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</si>
  <si>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</si>
  <si>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</si>
  <si>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</si>
  <si>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</si>
  <si>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</si>
  <si>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</si>
  <si>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</si>
  <si>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</si>
  <si>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</si>
  <si>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</si>
  <si>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</si>
  <si>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</si>
  <si>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</si>
  <si>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</si>
  <si>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</si>
  <si>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</si>
  <si>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</si>
  <si>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</si>
  <si>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</si>
  <si>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</si>
  <si>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</si>
  <si>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</si>
  <si>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</si>
  <si>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</si>
  <si>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</si>
  <si>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</si>
  <si>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</si>
  <si>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</si>
  <si>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</si>
  <si>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</si>
  <si>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</si>
  <si>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</si>
  <si>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</si>
  <si>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</si>
  <si>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</si>
  <si>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</si>
  <si>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</si>
  <si>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</si>
  <si>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</si>
  <si>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</si>
  <si>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</si>
  <si>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</si>
  <si>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</si>
  <si>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</si>
  <si>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</si>
  <si>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</si>
  <si>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</si>
  <si>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</si>
  <si>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</si>
  <si>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</si>
  <si>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</si>
  <si>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</si>
  <si>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</si>
  <si>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</si>
  <si>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</si>
  <si>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</si>
  <si>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</si>
  <si>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</si>
  <si>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</si>
  <si>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</si>
  <si>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</si>
  <si>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</si>
  <si>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</si>
  <si>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</si>
  <si>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</si>
  <si>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</si>
  <si>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</si>
  <si>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</si>
  <si>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</si>
  <si>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</si>
  <si>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</si>
  <si>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</si>
  <si>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</si>
  <si>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</si>
  <si>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</si>
  <si>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</si>
  <si>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</si>
  <si>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</si>
  <si>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</si>
  <si>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</si>
  <si>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</si>
  <si>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</si>
  <si>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</si>
  <si>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</si>
  <si>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</si>
  <si>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</si>
  <si>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</si>
  <si>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</si>
  <si>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</si>
  <si>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</si>
  <si>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</si>
  <si>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</si>
  <si>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</si>
  <si>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</si>
  <si>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</si>
  <si>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</si>
  <si>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</si>
  <si>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</si>
  <si>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</si>
  <si>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</si>
  <si>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</si>
  <si>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</si>
  <si>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</si>
  <si>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</si>
  <si>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</si>
  <si>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</si>
  <si>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</si>
  <si>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</si>
  <si>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</si>
  <si>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</si>
  <si>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</si>
  <si>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</si>
  <si>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</si>
  <si>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</si>
  <si>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</si>
  <si>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</si>
  <si>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</si>
  <si>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</si>
  <si>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</si>
  <si>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</si>
  <si>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</si>
  <si>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</si>
  <si>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</si>
  <si>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</si>
  <si>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</si>
  <si>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</si>
  <si>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</si>
  <si>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</si>
  <si>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</si>
  <si>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</si>
  <si>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</si>
  <si>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</si>
  <si>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</si>
  <si>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</si>
  <si>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</si>
  <si>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</si>
  <si>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</si>
  <si>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</si>
  <si>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</si>
  <si>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</si>
  <si>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</si>
  <si>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</si>
  <si>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</si>
  <si>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</si>
  <si>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</si>
  <si>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</si>
  <si>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</si>
  <si>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</si>
  <si>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</si>
  <si>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</si>
  <si>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</si>
  <si>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</si>
  <si>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</si>
  <si>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</si>
  <si>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</si>
  <si>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</si>
  <si>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</si>
  <si>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</si>
  <si>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</si>
  <si>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</si>
  <si>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</si>
  <si>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</si>
  <si>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</si>
  <si>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</si>
  <si>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</si>
  <si>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</si>
  <si>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</si>
  <si>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</si>
  <si>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</si>
  <si>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</si>
  <si>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</si>
  <si>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</si>
  <si>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</si>
  <si>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</si>
  <si>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</si>
  <si>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</si>
  <si>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</si>
  <si>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</si>
  <si>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</si>
  <si>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</si>
  <si>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</si>
  <si>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</si>
  <si>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</si>
  <si>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</si>
  <si>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</si>
  <si>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</si>
  <si>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</si>
  <si>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</si>
  <si>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</si>
  <si>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</si>
  <si>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</si>
  <si>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</si>
  <si>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</si>
  <si>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</si>
  <si>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</si>
  <si>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</si>
  <si>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</si>
  <si>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</si>
  <si>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</si>
  <si>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</si>
  <si>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</si>
  <si>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</si>
  <si>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</si>
  <si>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</si>
  <si>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</si>
  <si>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</si>
  <si>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</si>
  <si>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</si>
  <si>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</si>
  <si>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</si>
  <si>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</si>
  <si>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</si>
  <si>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</si>
  <si>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</si>
  <si>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</si>
  <si>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</si>
  <si>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</si>
  <si>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</si>
  <si>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</si>
  <si>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</si>
  <si>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</si>
  <si>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</si>
  <si>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</si>
  <si>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</si>
  <si>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</si>
  <si>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</si>
  <si>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</si>
  <si>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</si>
  <si>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</si>
  <si>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</si>
  <si>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</si>
  <si>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</si>
  <si>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</si>
  <si>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</si>
  <si>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</si>
  <si>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</si>
  <si>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</si>
  <si>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</si>
  <si>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</si>
  <si>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</si>
  <si>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</si>
  <si>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</si>
  <si>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</si>
  <si>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</si>
  <si>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</si>
  <si>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</si>
  <si>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</si>
  <si>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</si>
  <si>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</si>
  <si>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</si>
  <si>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</si>
  <si>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</si>
  <si>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</si>
  <si>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</si>
  <si>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</si>
  <si>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</si>
  <si>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</si>
  <si>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</si>
  <si>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</si>
  <si>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</si>
  <si>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</si>
  <si>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</si>
  <si>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</si>
  <si>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</si>
  <si>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</si>
  <si>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</si>
  <si>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</si>
  <si>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</si>
  <si>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</si>
  <si>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</si>
  <si>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</si>
  <si>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</si>
  <si>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</si>
  <si>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</si>
  <si>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</si>
  <si>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</si>
  <si>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</si>
  <si>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</si>
  <si>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</si>
  <si>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</si>
  <si>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</si>
  <si>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</si>
  <si>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</si>
  <si>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</si>
  <si>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</si>
  <si>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</si>
  <si>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</si>
  <si>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</si>
  <si>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</si>
  <si>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</si>
  <si>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</si>
  <si>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</si>
  <si>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</si>
  <si>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</si>
  <si>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</si>
  <si>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</si>
  <si>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</si>
  <si>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</si>
  <si>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</si>
  <si>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</si>
  <si>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</si>
  <si>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</si>
  <si>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</si>
  <si>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</si>
  <si>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</si>
  <si>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</si>
  <si>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</si>
  <si>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</si>
  <si>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</si>
  <si>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</si>
  <si>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</si>
  <si>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</si>
  <si>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</si>
  <si>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</si>
  <si>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</si>
  <si>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</si>
  <si>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</si>
  <si>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</si>
  <si>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</si>
  <si>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</si>
  <si>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</si>
  <si>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</si>
  <si>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</si>
  <si>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</si>
  <si>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</si>
  <si>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</si>
  <si>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</si>
  <si>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</si>
  <si>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</si>
  <si>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</si>
  <si>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</si>
  <si>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</si>
  <si>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</si>
  <si>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</si>
  <si>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</si>
  <si>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</si>
  <si>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</si>
  <si>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</si>
  <si>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</si>
  <si>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</si>
  <si>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</si>
  <si>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</si>
  <si>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</si>
  <si>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</si>
  <si>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</si>
  <si>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</si>
  <si>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</si>
  <si>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</si>
  <si>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</si>
  <si>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</si>
  <si>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</si>
  <si>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</si>
  <si>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</si>
  <si>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</si>
  <si>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</si>
  <si>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</si>
  <si>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</si>
  <si>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</si>
  <si>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</si>
  <si>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</si>
  <si>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</si>
  <si>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</si>
  <si>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</si>
  <si>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</si>
  <si>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</si>
  <si>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</si>
  <si>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</si>
  <si>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</si>
  <si>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</si>
  <si>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</si>
  <si>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</si>
  <si>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</si>
  <si>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</si>
  <si>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</si>
  <si>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</si>
  <si>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</si>
  <si>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</si>
  <si>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</si>
  <si>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</si>
  <si>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</si>
  <si>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</si>
  <si>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</si>
  <si>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</si>
  <si>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</si>
  <si>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</si>
  <si>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</si>
  <si>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</si>
  <si>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</si>
  <si>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</si>
  <si>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</si>
  <si>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</si>
  <si>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</si>
  <si>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</si>
  <si>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</si>
  <si>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</si>
  <si>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</si>
  <si>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</si>
  <si>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</si>
  <si>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</si>
  <si>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</si>
  <si>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</si>
  <si>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</si>
  <si>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</si>
  <si>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</si>
  <si>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</si>
  <si>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</si>
  <si>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</si>
  <si>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</si>
  <si>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</si>
  <si>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</si>
  <si>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</si>
  <si>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</si>
  <si>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</si>
  <si>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</si>
  <si>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</si>
  <si>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</si>
  <si>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</si>
  <si>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</si>
  <si>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</si>
  <si>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</si>
  <si>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</si>
  <si>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</si>
  <si>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</si>
  <si>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</si>
  <si>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</si>
  <si>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</si>
  <si>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</si>
  <si>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</si>
  <si>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</si>
  <si>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</si>
  <si>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</si>
  <si>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</si>
  <si>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</si>
  <si>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</si>
  <si>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</si>
  <si>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</si>
  <si>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</si>
  <si>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</si>
  <si>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</si>
  <si>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</si>
  <si>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</si>
  <si>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</si>
  <si>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</si>
  <si>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</si>
  <si>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</si>
  <si>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</si>
  <si>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</si>
  <si>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</si>
  <si>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</si>
  <si>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</si>
  <si>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</si>
  <si>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</si>
  <si>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</si>
  <si>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</si>
  <si>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</si>
  <si>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</si>
  <si>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</si>
  <si>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</si>
  <si>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</si>
  <si>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</si>
  <si>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</si>
  <si>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</si>
  <si>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</si>
  <si>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</si>
  <si>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</si>
  <si>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</si>
  <si>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</si>
  <si>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</si>
  <si>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</si>
  <si>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</si>
  <si>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</si>
  <si>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</si>
  <si>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</si>
  <si>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</si>
  <si>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</si>
  <si>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</si>
  <si>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</si>
  <si>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</si>
  <si>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</si>
  <si>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</si>
  <si>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</si>
  <si>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</si>
  <si>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</si>
  <si>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</si>
  <si>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</si>
  <si>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</si>
  <si>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</si>
  <si>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</si>
  <si>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</si>
  <si>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</si>
  <si>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</si>
  <si>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</si>
  <si>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</si>
  <si>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</si>
  <si>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</si>
  <si>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</si>
  <si>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</si>
  <si>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</si>
  <si>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</si>
  <si>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</si>
  <si>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</si>
  <si>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</si>
  <si>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</si>
  <si>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</si>
  <si>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</si>
  <si>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</si>
  <si>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</si>
  <si>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</si>
  <si>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</si>
  <si>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</si>
  <si>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</si>
  <si>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</si>
  <si>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</si>
  <si>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</si>
  <si>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</si>
  <si>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</si>
  <si>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</si>
  <si>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</si>
  <si>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</si>
  <si>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</si>
  <si>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</si>
  <si>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</si>
  <si>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</si>
  <si>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</si>
  <si>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</si>
  <si>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</si>
  <si>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</si>
  <si>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</si>
  <si>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</si>
  <si>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</si>
  <si>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</si>
  <si>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</si>
  <si>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</si>
  <si>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</si>
  <si>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</si>
  <si>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</si>
  <si>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</si>
  <si>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</si>
  <si>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</si>
  <si>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</si>
  <si>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</si>
  <si>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</si>
  <si>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</si>
  <si>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</si>
  <si>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</si>
  <si>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</si>
  <si>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</si>
  <si>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</si>
  <si>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</si>
  <si>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</si>
  <si>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</si>
  <si>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</si>
  <si>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</si>
  <si>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</si>
  <si>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</si>
  <si>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</si>
  <si>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</si>
  <si>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</si>
  <si>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</si>
  <si>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</si>
  <si>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</si>
  <si>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</si>
  <si>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</si>
  <si>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</si>
  <si>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</si>
  <si>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</si>
  <si>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</si>
  <si>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</si>
  <si>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</si>
  <si>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</si>
  <si>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</si>
  <si>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</si>
  <si>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</si>
  <si>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</si>
  <si>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</si>
  <si>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</si>
  <si>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</si>
  <si>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</si>
  <si>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</si>
  <si>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</si>
  <si>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</si>
  <si>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</si>
  <si>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</si>
  <si>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</si>
  <si>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</si>
  <si>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</si>
  <si>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</si>
  <si>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</si>
  <si>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</si>
  <si>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</si>
  <si>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</si>
  <si>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</si>
  <si>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</si>
  <si>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</si>
  <si>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</si>
  <si>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</si>
  <si>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</si>
  <si>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</si>
  <si>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</si>
  <si>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</si>
  <si>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</si>
  <si>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</si>
  <si>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</si>
  <si>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</si>
  <si>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</si>
  <si>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</si>
  <si>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</si>
  <si>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</si>
  <si>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</si>
  <si>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</si>
  <si>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</si>
  <si>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</si>
  <si>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</si>
  <si>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</si>
  <si>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</si>
  <si>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</si>
  <si>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</si>
  <si>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</si>
  <si>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</si>
  <si>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</si>
  <si>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</si>
  <si>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</si>
  <si>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</si>
  <si>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</si>
  <si>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</si>
  <si>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</si>
  <si>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</si>
  <si>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</si>
  <si>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</si>
  <si>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</si>
  <si>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</si>
  <si>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</si>
  <si>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</si>
  <si>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</si>
  <si>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</si>
  <si>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</si>
  <si>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</si>
  <si>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</si>
  <si>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</si>
  <si>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</si>
  <si>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</si>
  <si>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</si>
  <si>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</si>
  <si>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</si>
  <si>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</si>
  <si>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</si>
  <si>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</si>
  <si>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</si>
  <si>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</si>
  <si>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</si>
  <si>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</si>
  <si>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</si>
  <si>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</si>
  <si>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</si>
  <si>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</si>
  <si>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</si>
  <si>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</si>
  <si>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</si>
  <si>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</si>
  <si>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</si>
  <si>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</si>
  <si>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</si>
  <si>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</si>
  <si>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</si>
  <si>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</si>
  <si>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</si>
  <si>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</si>
  <si>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</si>
  <si>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</si>
  <si>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</si>
  <si>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</si>
  <si>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</si>
  <si>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</si>
  <si>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</si>
  <si>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</si>
  <si>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</si>
  <si>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</si>
  <si>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</si>
  <si>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</si>
  <si>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</si>
  <si>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</si>
  <si>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</si>
  <si>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</si>
  <si>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</si>
  <si>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</si>
  <si>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</si>
  <si>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</si>
  <si>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</si>
  <si>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</si>
  <si>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</si>
  <si>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</si>
  <si>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</si>
  <si>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</si>
  <si>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</si>
  <si>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</si>
  <si>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</si>
  <si>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</si>
  <si>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</si>
  <si>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</si>
  <si>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</si>
  <si>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</si>
  <si>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</si>
  <si>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</si>
  <si>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</si>
  <si>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</si>
  <si>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</si>
  <si>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</si>
  <si>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</si>
  <si>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</si>
  <si>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</si>
  <si>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</si>
  <si>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</si>
  <si>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</si>
  <si>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</si>
  <si>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</si>
  <si>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</si>
  <si>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</si>
  <si>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</si>
  <si>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</si>
  <si>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</si>
  <si>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</si>
  <si>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</si>
  <si>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</si>
  <si>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</si>
  <si>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</si>
  <si>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</si>
  <si>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</si>
  <si>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</si>
  <si>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</si>
  <si>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</si>
  <si>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</si>
  <si>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</si>
  <si>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</si>
  <si>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</si>
  <si>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</si>
  <si>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</si>
  <si>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</si>
  <si>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</si>
  <si>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</si>
  <si>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</si>
  <si>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</si>
  <si>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</si>
  <si>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</si>
  <si>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</si>
  <si>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</si>
  <si>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</si>
  <si>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</si>
  <si>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</si>
  <si>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</si>
  <si>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</si>
  <si>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</si>
  <si>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</si>
  <si>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</si>
  <si>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</si>
  <si>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</si>
  <si>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</si>
  <si>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</si>
  <si>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</si>
  <si>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</si>
  <si>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</si>
  <si>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</si>
  <si>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</si>
  <si>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</si>
  <si>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</si>
  <si>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</si>
  <si>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</si>
  <si>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</si>
  <si>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</si>
  <si>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</si>
  <si>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</si>
  <si>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</si>
  <si>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</si>
  <si>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</si>
  <si>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</si>
  <si>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</si>
  <si>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</si>
  <si>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</si>
  <si>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</si>
  <si>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</si>
  <si>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</si>
  <si>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</si>
  <si>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</si>
  <si>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</si>
  <si>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</si>
  <si>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</si>
  <si>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</si>
  <si>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</si>
  <si>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</si>
  <si>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</si>
  <si>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</si>
  <si>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</si>
  <si>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</si>
  <si>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</si>
  <si>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</si>
  <si>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</si>
  <si>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</si>
  <si>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</si>
  <si>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</si>
  <si>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</si>
  <si>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</si>
  <si>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</si>
  <si>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</si>
  <si>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</si>
  <si>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</si>
  <si>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</si>
  <si>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</si>
  <si>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</si>
  <si>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</si>
  <si>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</si>
  <si>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</si>
  <si>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</si>
  <si>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</si>
  <si>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</si>
  <si>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</si>
  <si>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</si>
  <si>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</si>
  <si>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</si>
  <si>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</si>
  <si>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</si>
  <si>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</si>
  <si>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</si>
  <si>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</si>
  <si>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</si>
  <si>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</si>
  <si>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</si>
  <si>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</si>
  <si>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</si>
  <si>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</si>
  <si>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</si>
  <si>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</si>
  <si>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</si>
  <si>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</si>
  <si>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</si>
  <si>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</si>
  <si>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</si>
  <si>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</si>
  <si>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</si>
  <si>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</si>
  <si>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</si>
  <si>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</si>
  <si>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</si>
  <si>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</si>
  <si>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</si>
  <si>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</si>
  <si>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</si>
  <si>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</si>
  <si>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</si>
  <si>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</si>
  <si>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</si>
  <si>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</si>
  <si>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</si>
  <si>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</si>
  <si>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</si>
  <si>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</si>
  <si>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</si>
  <si>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</si>
  <si>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</si>
  <si>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</si>
  <si>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</si>
  <si>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</si>
  <si>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</si>
  <si>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</si>
  <si>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</si>
  <si>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</si>
  <si>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</si>
  <si>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</si>
  <si>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</si>
  <si>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</si>
  <si>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</si>
  <si>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</si>
  <si>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</si>
  <si>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</si>
  <si>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</si>
  <si>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</si>
  <si>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</si>
  <si>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</si>
  <si>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</si>
  <si>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</si>
  <si>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</si>
  <si>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</si>
  <si>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</si>
  <si>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</si>
  <si>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</si>
  <si>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</si>
  <si>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</si>
  <si>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</si>
  <si>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</si>
  <si>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</si>
  <si>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</si>
  <si>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</si>
  <si>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</si>
  <si>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</si>
  <si>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</si>
  <si>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</si>
  <si>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</si>
  <si>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</si>
  <si>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</si>
  <si>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</si>
  <si>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</si>
  <si>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</si>
  <si>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</si>
  <si>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</si>
  <si>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</si>
  <si>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</si>
  <si>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</si>
  <si>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</si>
  <si>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</si>
  <si>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</si>
  <si>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</si>
  <si>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</si>
  <si>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</si>
  <si>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</si>
  <si>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</si>
  <si>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</si>
  <si>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</si>
  <si>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</si>
  <si>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</si>
  <si>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</si>
  <si>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</si>
  <si>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</si>
  <si>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</si>
  <si>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</si>
  <si>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</si>
  <si>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</si>
  <si>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</si>
  <si>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</si>
  <si>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</si>
  <si>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</si>
  <si>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</si>
  <si>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</si>
  <si>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</si>
  <si>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</si>
  <si>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</si>
  <si>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</si>
  <si>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</si>
  <si>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</si>
  <si>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</si>
  <si>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</si>
  <si>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</si>
  <si>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</si>
  <si>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</si>
  <si>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</si>
  <si>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</si>
  <si>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</si>
  <si>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</si>
  <si>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</si>
  <si>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</si>
  <si>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</si>
  <si>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</si>
  <si>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</si>
  <si>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</si>
  <si>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</si>
  <si>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</si>
  <si>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</si>
  <si>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</si>
  <si>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</si>
  <si>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</si>
  <si>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</si>
  <si>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</si>
  <si>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</si>
  <si>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</si>
  <si>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</si>
  <si>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</si>
  <si>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</si>
  <si>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</si>
  <si>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</si>
  <si>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</si>
  <si>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</si>
  <si>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</si>
  <si>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</si>
  <si>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</si>
  <si>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</si>
  <si>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</si>
  <si>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</si>
  <si>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</si>
  <si>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</si>
  <si>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</si>
  <si>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</si>
  <si>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</si>
  <si>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</si>
  <si>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</si>
  <si>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</si>
  <si>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</si>
  <si>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</si>
  <si>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</si>
  <si>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</si>
  <si>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</si>
  <si>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</si>
  <si>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</si>
  <si>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</si>
  <si>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</si>
  <si>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</si>
  <si>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</si>
  <si>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</si>
  <si>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</si>
  <si>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</si>
  <si>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</si>
  <si>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</si>
  <si>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</si>
  <si>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</si>
  <si>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</si>
  <si>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</si>
  <si>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</si>
  <si>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</si>
  <si>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</si>
  <si>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</si>
  <si>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</si>
  <si>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</si>
  <si>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</si>
  <si>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</si>
  <si>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</si>
  <si>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</si>
  <si>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</si>
  <si>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</si>
  <si>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</si>
  <si>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</si>
  <si>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</si>
  <si>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</si>
  <si>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</si>
  <si>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</si>
  <si>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</si>
  <si>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</si>
  <si>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</si>
  <si>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</si>
  <si>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</si>
  <si>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</si>
  <si>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</si>
  <si>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</si>
  <si>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</si>
  <si>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</si>
  <si>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</si>
  <si>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</si>
  <si>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</si>
  <si>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</si>
  <si>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</si>
  <si>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</si>
  <si>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</si>
  <si>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</si>
  <si>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</si>
  <si>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</si>
  <si>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</si>
  <si>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</si>
  <si>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</si>
  <si>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</si>
  <si>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</si>
  <si>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</si>
  <si>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</si>
  <si>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</si>
  <si>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</si>
  <si>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</si>
  <si>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</si>
  <si>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</si>
  <si>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</si>
  <si>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</si>
  <si>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</si>
  <si>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</si>
  <si>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</si>
  <si>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</si>
  <si>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</si>
  <si>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</si>
  <si>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</si>
  <si>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</si>
  <si>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</si>
  <si>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</si>
  <si>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</si>
  <si>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</si>
  <si>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</si>
  <si>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</si>
  <si>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</si>
  <si>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</si>
  <si>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</si>
  <si>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</si>
  <si>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</si>
  <si>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</si>
  <si>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</si>
  <si>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</si>
  <si>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</si>
  <si>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</si>
  <si>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</si>
  <si>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</si>
  <si>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</si>
  <si>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</si>
  <si>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</si>
  <si>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</si>
  <si>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</si>
  <si>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</si>
  <si>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</si>
  <si>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</si>
  <si>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</si>
  <si>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</si>
  <si>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</si>
  <si>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</si>
  <si>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</si>
  <si>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</si>
  <si>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</si>
  <si>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</si>
  <si>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</si>
  <si>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</si>
  <si>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</si>
  <si>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</si>
  <si>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</si>
  <si>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</si>
  <si>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</si>
  <si>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</si>
  <si>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</si>
  <si>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</si>
  <si>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</si>
  <si>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</si>
  <si>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</si>
  <si>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</si>
  <si>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</si>
  <si>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</si>
  <si>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</si>
  <si>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</si>
  <si>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</si>
  <si>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</si>
  <si>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</si>
  <si>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</si>
  <si>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</si>
  <si>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</si>
  <si>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</si>
  <si>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</si>
  <si>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</si>
  <si>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</si>
  <si>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</si>
  <si>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</si>
  <si>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</si>
  <si>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</si>
  <si>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</si>
  <si>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</si>
  <si>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</si>
  <si>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</si>
  <si>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</si>
  <si>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</si>
  <si>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</si>
  <si>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</si>
  <si>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</si>
  <si>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</si>
  <si>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</si>
  <si>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</si>
  <si>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</si>
  <si>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</si>
  <si>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</si>
  <si>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</si>
  <si>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</si>
  <si>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</si>
  <si>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</si>
  <si>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</si>
  <si>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</si>
  <si>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</si>
  <si>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</si>
  <si>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</si>
  <si>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</si>
  <si>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</si>
  <si>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</si>
  <si>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</si>
  <si>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</si>
  <si>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</si>
  <si>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</si>
  <si>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</si>
  <si>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</si>
  <si>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</si>
  <si>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</si>
  <si>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</si>
  <si>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</si>
  <si>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</si>
  <si>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</si>
  <si>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</si>
  <si>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</si>
  <si>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</si>
  <si>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</si>
  <si>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</si>
  <si>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</si>
  <si>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</si>
  <si>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</si>
  <si>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</si>
  <si>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</si>
  <si>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</si>
  <si>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</si>
  <si>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</si>
  <si>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</si>
  <si>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</si>
  <si>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</si>
  <si>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</si>
  <si>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</si>
  <si>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</si>
  <si>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</si>
  <si>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</si>
  <si>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</si>
  <si>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</si>
  <si>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</si>
  <si>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</si>
  <si>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</si>
  <si>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</si>
  <si>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</si>
  <si>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</si>
  <si>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</si>
  <si>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</si>
  <si>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</si>
  <si>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</si>
  <si>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</si>
  <si>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</si>
  <si>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</si>
  <si>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</si>
  <si>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</si>
  <si>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</si>
  <si>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</si>
  <si>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</si>
  <si>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</si>
  <si>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</si>
  <si>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</si>
  <si>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</si>
  <si>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</si>
  <si>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</si>
  <si>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</si>
  <si>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</si>
  <si>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</si>
  <si>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</si>
  <si>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</si>
  <si>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</si>
  <si>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</si>
  <si>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</si>
  <si>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</si>
  <si>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</si>
  <si>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</si>
  <si>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</si>
  <si>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</si>
  <si>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</si>
  <si>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</si>
  <si>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</si>
  <si>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</si>
  <si>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</si>
  <si>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</si>
  <si>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</si>
  <si>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</si>
  <si>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</si>
  <si>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</si>
  <si>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</si>
  <si>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</si>
  <si>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</si>
  <si>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</si>
  <si>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</si>
  <si>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</si>
  <si>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</si>
  <si>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</si>
  <si>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</si>
  <si>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</si>
  <si>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</si>
  <si>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</si>
  <si>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</si>
  <si>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</si>
  <si>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</si>
  <si>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</si>
  <si>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</si>
  <si>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</si>
  <si>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</si>
  <si>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</si>
  <si>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</si>
  <si>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</si>
  <si>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</si>
  <si>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</si>
  <si>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</si>
  <si>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</si>
  <si>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</si>
  <si>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</si>
  <si>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</si>
  <si>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</si>
  <si>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</si>
  <si>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</si>
  <si>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</si>
  <si>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</si>
  <si>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</si>
  <si>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</si>
  <si>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</si>
  <si>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</si>
  <si>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</si>
  <si>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</si>
  <si>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</si>
  <si>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</si>
  <si>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</si>
  <si>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</si>
  <si>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</si>
  <si>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</si>
  <si>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</si>
  <si>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</si>
  <si>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</si>
  <si>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</si>
  <si>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</si>
  <si>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</si>
  <si>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</si>
  <si>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</si>
  <si>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</si>
  <si>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</si>
  <si>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</si>
  <si>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</si>
  <si>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</si>
  <si>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</si>
  <si>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</si>
  <si>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</si>
  <si>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</si>
  <si>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</si>
  <si>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</si>
  <si>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</si>
  <si>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</si>
  <si>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</si>
  <si>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</si>
  <si>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</si>
  <si>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</si>
  <si>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</si>
  <si>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</si>
  <si>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</si>
  <si>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</si>
  <si>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</si>
  <si>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</si>
  <si>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</si>
  <si>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</si>
  <si>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</si>
  <si>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</si>
  <si>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</si>
  <si>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</si>
  <si>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</si>
  <si>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</si>
  <si>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</si>
  <si>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</si>
  <si>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</si>
  <si>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</si>
  <si>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</si>
  <si>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</si>
  <si>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</si>
  <si>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</si>
  <si>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</si>
  <si>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</si>
  <si>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</si>
  <si>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</si>
  <si>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</si>
  <si>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</si>
  <si>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</si>
  <si>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</si>
  <si>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</si>
  <si>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</si>
  <si>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</si>
  <si>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</si>
  <si>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</si>
  <si>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</si>
  <si>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</si>
  <si>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</si>
  <si>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</si>
  <si>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</si>
  <si>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</si>
  <si>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</si>
  <si>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</si>
  <si>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</si>
  <si>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</si>
  <si>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</si>
  <si>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</si>
  <si>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</si>
  <si>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</si>
  <si>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</si>
  <si>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</si>
  <si>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</si>
  <si>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</si>
  <si>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</si>
  <si>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</si>
  <si>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</si>
  <si>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</si>
  <si>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</si>
  <si>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</si>
  <si>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</si>
  <si>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</si>
  <si>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</si>
  <si>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</si>
  <si>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</si>
  <si>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</si>
  <si>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</si>
  <si>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</si>
  <si>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</si>
  <si>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</si>
  <si>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</si>
  <si>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</si>
  <si>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</si>
  <si>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</si>
  <si>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</si>
  <si>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</si>
  <si>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</si>
  <si>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</si>
  <si>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</si>
  <si>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</si>
  <si>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</si>
  <si>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</si>
  <si>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</si>
  <si>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</si>
  <si>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</si>
  <si>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</si>
  <si>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</si>
  <si>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</si>
  <si>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</si>
  <si>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</si>
  <si>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</si>
  <si>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</si>
  <si>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</si>
  <si>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</si>
  <si>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</si>
  <si>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</si>
  <si>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</si>
  <si>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</si>
  <si>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</si>
  <si>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</si>
  <si>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</si>
  <si>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</si>
  <si>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</si>
  <si>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</si>
  <si>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</si>
  <si>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</si>
  <si>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</si>
  <si>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</si>
  <si>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</si>
  <si>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</si>
  <si>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</si>
  <si>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</si>
  <si>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</si>
  <si>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</si>
  <si>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</si>
  <si>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</si>
  <si>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</si>
  <si>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</si>
  <si>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</si>
  <si>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</si>
  <si>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</si>
  <si>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</si>
  <si>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</si>
  <si>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</si>
  <si>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</si>
  <si>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</si>
  <si>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</si>
  <si>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</si>
  <si>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</si>
  <si>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</si>
  <si>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</si>
  <si>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</si>
  <si>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</si>
  <si>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</si>
  <si>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</si>
  <si>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</si>
  <si>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</si>
  <si>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</si>
  <si>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</si>
  <si>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</si>
  <si>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</si>
  <si>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</si>
  <si>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</si>
  <si>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</si>
  <si>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</si>
  <si>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</si>
  <si>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</si>
  <si>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</si>
  <si>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</si>
  <si>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</si>
  <si>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</si>
  <si>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</si>
  <si>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</si>
  <si>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</si>
  <si>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</si>
  <si>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</si>
  <si>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</si>
  <si>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</si>
  <si>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</si>
  <si>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</si>
  <si>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</si>
  <si>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</si>
  <si>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</si>
  <si>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</si>
  <si>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</si>
  <si>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</si>
  <si>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</si>
  <si>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</si>
  <si>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</si>
  <si>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</si>
  <si>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</si>
  <si>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</si>
  <si>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</si>
  <si>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</si>
  <si>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</si>
  <si>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</si>
  <si>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</si>
  <si>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</si>
  <si>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</si>
  <si>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</si>
  <si>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</si>
  <si>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</si>
  <si>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</si>
  <si>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</si>
  <si>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</si>
  <si>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</si>
  <si>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</si>
  <si>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</si>
  <si>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</si>
  <si>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</si>
  <si>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</si>
  <si>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</si>
  <si>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</si>
  <si>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</si>
  <si>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</si>
  <si>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</si>
  <si>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</si>
  <si>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</si>
  <si>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</si>
  <si>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</si>
  <si>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</si>
  <si>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</si>
  <si>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</si>
  <si>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</si>
  <si>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</si>
  <si>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</si>
  <si>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</si>
  <si>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</si>
  <si>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</si>
  <si>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</si>
  <si>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</si>
  <si>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</si>
  <si>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</si>
  <si>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</si>
  <si>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</si>
  <si>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</si>
  <si>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</si>
  <si>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</si>
  <si>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</si>
  <si>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</si>
  <si>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</si>
  <si>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</si>
  <si>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</si>
  <si>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</si>
  <si>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</si>
  <si>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</si>
  <si>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</si>
  <si>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</si>
  <si>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</si>
  <si>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</si>
  <si>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</si>
  <si>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</si>
  <si>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</si>
  <si>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</si>
  <si>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</si>
  <si>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</si>
  <si>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</si>
  <si>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</si>
  <si>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</si>
  <si>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</si>
  <si>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</si>
  <si>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</si>
  <si>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</si>
  <si>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</si>
  <si>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</si>
  <si>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</si>
  <si>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</si>
  <si>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</si>
  <si>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</si>
  <si>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</si>
  <si>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</si>
  <si>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</si>
  <si>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</si>
  <si>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</si>
  <si>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</si>
  <si>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</si>
  <si>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</si>
  <si>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</si>
  <si>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</si>
  <si>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</si>
  <si>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</si>
  <si>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</si>
  <si>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</si>
  <si>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</si>
  <si>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</si>
  <si>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</si>
  <si>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</si>
  <si>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</si>
  <si>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</si>
  <si>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</si>
  <si>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</si>
  <si>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</si>
  <si>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</si>
  <si>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</si>
  <si>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</si>
  <si>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</si>
  <si>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</si>
  <si>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</si>
  <si>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</si>
  <si>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</si>
  <si>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</si>
  <si>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</si>
  <si>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</si>
  <si>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</si>
  <si>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</si>
  <si>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</si>
  <si>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</si>
  <si>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</si>
  <si>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</si>
  <si>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</si>
  <si>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</si>
  <si>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</si>
  <si>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</si>
  <si>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</si>
  <si>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</si>
  <si>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</si>
  <si>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</si>
  <si>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</si>
  <si>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</si>
  <si>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</si>
  <si>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</si>
  <si>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</si>
  <si>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</si>
  <si>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</si>
  <si>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</si>
  <si>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</si>
  <si>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</si>
  <si>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</si>
  <si>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</si>
  <si>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</si>
  <si>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</si>
  <si>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</si>
  <si>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</si>
  <si>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</si>
  <si>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</si>
  <si>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</si>
  <si>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</si>
  <si>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</si>
  <si>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</si>
  <si>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</si>
  <si>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</si>
  <si>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</si>
  <si>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</si>
  <si>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</si>
  <si>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</si>
  <si>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</si>
  <si>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</si>
  <si>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</si>
  <si>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</si>
  <si>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</si>
  <si>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</si>
  <si>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</si>
  <si>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</si>
  <si>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</si>
  <si>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</si>
  <si>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</si>
  <si>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</si>
  <si>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</si>
  <si>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</si>
  <si>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</si>
  <si>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</si>
  <si>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</si>
  <si>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</si>
  <si>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</si>
  <si>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</si>
  <si>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</si>
  <si>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</si>
  <si>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</si>
  <si>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</si>
  <si>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</si>
  <si>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</si>
  <si>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</si>
  <si>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</si>
  <si>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</si>
  <si>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</si>
  <si>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</si>
  <si>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</si>
  <si>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</si>
  <si>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</si>
  <si>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</si>
  <si>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</si>
  <si>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</si>
  <si>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</si>
  <si>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</si>
  <si>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</si>
  <si>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</si>
  <si>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</si>
  <si>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</si>
  <si>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</si>
  <si>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</si>
  <si>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</si>
  <si>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</si>
  <si>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</si>
  <si>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</si>
  <si>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</si>
  <si>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</si>
  <si>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</si>
  <si>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</si>
  <si>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</si>
  <si>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</si>
  <si>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</si>
  <si>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</si>
  <si>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</si>
  <si>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</si>
  <si>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</si>
  <si>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</si>
  <si>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</si>
  <si>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</si>
  <si>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</si>
  <si>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</si>
  <si>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</si>
  <si>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</si>
  <si>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</si>
  <si>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</si>
  <si>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</si>
  <si>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</si>
  <si>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</si>
  <si>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</si>
  <si>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</si>
  <si>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</si>
  <si>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</si>
  <si>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</si>
  <si>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</si>
  <si>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</si>
  <si>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</si>
  <si>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</si>
  <si>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</si>
  <si>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</si>
  <si>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</si>
  <si>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</si>
  <si>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</si>
  <si>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</si>
  <si>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</si>
  <si>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</si>
  <si>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</si>
  <si>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</si>
  <si>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</si>
  <si>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</si>
  <si>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</si>
  <si>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</si>
  <si>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</si>
  <si>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</si>
  <si>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</si>
  <si>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</si>
  <si>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</si>
  <si>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</si>
  <si>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</si>
  <si>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</si>
  <si>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</si>
  <si>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</si>
  <si>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</si>
  <si>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</si>
  <si>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</si>
  <si>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</si>
  <si>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</si>
  <si>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</si>
  <si>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</si>
  <si>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</si>
  <si>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</si>
  <si>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</si>
  <si>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</si>
  <si>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</si>
  <si>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</si>
  <si>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</si>
  <si>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</si>
  <si>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</si>
  <si>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</si>
  <si>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</si>
  <si>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</si>
  <si>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</si>
  <si>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</si>
  <si>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</si>
  <si>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</si>
  <si>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</si>
  <si>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</si>
  <si>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</si>
  <si>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</si>
  <si>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</si>
  <si>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</si>
  <si>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</si>
  <si>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</si>
  <si>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</si>
  <si>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</si>
  <si>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</si>
  <si>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</si>
  <si>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</si>
  <si>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</si>
  <si>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</si>
  <si>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</si>
  <si>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</si>
  <si>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</si>
  <si>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</si>
  <si>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</si>
  <si>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</si>
  <si>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</si>
  <si>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</si>
  <si>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</si>
  <si>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</si>
  <si>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</si>
  <si>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</si>
  <si>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</si>
  <si>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</si>
  <si>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</si>
  <si>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</si>
  <si>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</si>
  <si>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</si>
  <si>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</si>
  <si>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</si>
  <si>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</si>
  <si>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</si>
  <si>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</si>
  <si>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</si>
  <si>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</si>
  <si>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</si>
  <si>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</si>
  <si>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</si>
  <si>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</si>
  <si>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</si>
  <si>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</si>
  <si>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</si>
  <si>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</si>
  <si>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</si>
  <si>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</si>
  <si>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</si>
  <si>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</si>
  <si>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</si>
  <si>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</si>
  <si>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</si>
  <si>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</si>
  <si>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</si>
  <si>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</si>
  <si>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</si>
  <si>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</si>
  <si>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</si>
  <si>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</si>
  <si>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</si>
  <si>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</si>
  <si>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</si>
  <si>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</si>
  <si>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</si>
  <si>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</si>
  <si>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</si>
  <si>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</si>
  <si>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</si>
  <si>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</si>
  <si>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</si>
  <si>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</si>
  <si>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</si>
  <si>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</si>
  <si>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</si>
  <si>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</si>
  <si>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</si>
  <si>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</si>
  <si>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</si>
  <si>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</si>
  <si>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</si>
  <si>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</si>
  <si>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</si>
  <si>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</si>
  <si>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</si>
  <si>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</si>
  <si>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</si>
  <si>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</si>
  <si>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</si>
  <si>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</si>
  <si>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</si>
  <si>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</si>
  <si>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</si>
  <si>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</si>
  <si>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</si>
  <si>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</si>
  <si>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</si>
  <si>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</si>
  <si>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</si>
  <si>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</si>
  <si>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</si>
  <si>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</si>
  <si>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</si>
  <si>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</si>
  <si>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</si>
  <si>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</si>
  <si>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</si>
  <si>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</si>
  <si>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</si>
  <si>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</si>
  <si>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</si>
  <si>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</si>
  <si>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</si>
  <si>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</si>
  <si>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</si>
  <si>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</si>
  <si>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</si>
  <si>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</si>
  <si>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</si>
  <si>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</si>
  <si>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</si>
  <si>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</si>
  <si>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</si>
  <si>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</si>
  <si>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</si>
  <si>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</si>
  <si>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</si>
  <si>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</si>
  <si>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</si>
  <si>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</si>
  <si>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</si>
  <si>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</si>
  <si>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</si>
  <si>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</si>
  <si>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</si>
  <si>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</si>
  <si>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</si>
  <si>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</si>
  <si>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</si>
  <si>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</si>
  <si>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</si>
  <si>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</si>
  <si>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</si>
  <si>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</si>
  <si>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</si>
  <si>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</si>
  <si>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</si>
  <si>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</si>
  <si>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</si>
  <si>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</si>
  <si>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</si>
  <si>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</si>
  <si>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</si>
  <si>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</si>
  <si>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</si>
  <si>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</si>
  <si>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</si>
  <si>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</si>
  <si>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</si>
  <si>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</si>
  <si>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</si>
  <si>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</si>
  <si>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</si>
  <si>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</si>
  <si>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</si>
  <si>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</si>
  <si>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</si>
  <si>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</si>
  <si>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</si>
  <si>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</si>
  <si>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</si>
  <si>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</si>
  <si>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</si>
  <si>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</si>
  <si>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</si>
  <si>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</si>
  <si>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</si>
  <si>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</si>
  <si>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</si>
  <si>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</si>
  <si>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</si>
  <si>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</si>
  <si>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</si>
  <si>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</si>
  <si>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</si>
  <si>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</si>
  <si>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</si>
  <si>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</si>
  <si>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</si>
  <si>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</si>
  <si>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</si>
  <si>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</si>
  <si>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</si>
  <si>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</si>
  <si>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</si>
  <si>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</si>
  <si>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</si>
  <si>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</si>
  <si>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</si>
  <si>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</si>
  <si>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</si>
  <si>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</si>
  <si>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</si>
  <si>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</si>
  <si>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</si>
  <si>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</si>
  <si>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</si>
  <si>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</si>
  <si>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</si>
  <si>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</si>
  <si>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</si>
  <si>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</si>
  <si>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</si>
  <si>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</si>
  <si>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</si>
  <si>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</si>
  <si>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</si>
  <si>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</si>
  <si>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</si>
  <si>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</si>
  <si>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</si>
  <si>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</si>
  <si>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</si>
  <si>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</si>
  <si>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</si>
  <si>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</si>
  <si>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</si>
  <si>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</si>
  <si>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</si>
  <si>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</si>
  <si>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</si>
  <si>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</si>
  <si>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</si>
  <si>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</si>
  <si>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</si>
  <si>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</si>
  <si>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</si>
  <si>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</si>
  <si>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</si>
  <si>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</si>
  <si>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</si>
  <si>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</si>
  <si>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</si>
  <si>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</si>
  <si>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</si>
  <si>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</si>
  <si>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</si>
  <si>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</si>
  <si>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</si>
  <si>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</si>
  <si>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</si>
  <si>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</si>
  <si>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</si>
  <si>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</si>
  <si>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</si>
  <si>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</si>
  <si>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</si>
  <si>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</si>
  <si>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</si>
  <si>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</si>
  <si>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</si>
  <si>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</si>
  <si>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</si>
  <si>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</si>
  <si>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</si>
  <si>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</si>
  <si>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</si>
  <si>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</si>
  <si>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</si>
  <si>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</si>
  <si>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</si>
  <si>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</si>
  <si>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</si>
  <si>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</si>
  <si>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</si>
  <si>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</si>
  <si>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</si>
  <si>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</si>
  <si>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</si>
  <si>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</si>
  <si>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</si>
  <si>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</si>
  <si>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</si>
  <si>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</si>
  <si>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</si>
  <si>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</si>
  <si>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</si>
  <si>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</si>
  <si>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</si>
  <si>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</si>
  <si>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</si>
  <si>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</si>
  <si>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</si>
  <si>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</si>
  <si>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</si>
  <si>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</si>
  <si>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</si>
  <si>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</si>
  <si>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</si>
  <si>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</si>
  <si>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</si>
  <si>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</si>
  <si>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</si>
  <si>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</si>
  <si>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</si>
  <si>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</si>
  <si>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</si>
  <si>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</si>
  <si>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</si>
  <si>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</si>
  <si>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</si>
  <si>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</si>
  <si>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</si>
  <si>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</si>
  <si>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</si>
  <si>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</si>
  <si>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</si>
  <si>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</si>
  <si>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</si>
  <si>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</si>
  <si>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</si>
  <si>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</si>
  <si>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</si>
  <si>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</si>
  <si>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</si>
  <si>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</si>
  <si>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</si>
  <si>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</si>
  <si>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</si>
  <si>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</si>
  <si>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</si>
  <si>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</si>
  <si>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</si>
  <si>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</si>
  <si>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</si>
  <si>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</si>
  <si>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</si>
  <si>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</si>
  <si>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</si>
  <si>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</si>
  <si>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</si>
  <si>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</si>
  <si>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</si>
  <si>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</si>
  <si>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</si>
  <si>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</si>
  <si>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</si>
  <si>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</si>
  <si>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</si>
  <si>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</si>
  <si>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</si>
  <si>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</si>
  <si>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</si>
  <si>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</si>
  <si>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</si>
  <si>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</si>
  <si>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</si>
  <si>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</si>
  <si>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</si>
  <si>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</si>
  <si>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</si>
  <si>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</si>
  <si>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</si>
  <si>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</si>
  <si>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</si>
  <si>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</si>
  <si>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</si>
  <si>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</si>
  <si>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</si>
  <si>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</si>
  <si>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</si>
  <si>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</si>
  <si>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</si>
  <si>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</si>
  <si>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</si>
  <si>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</si>
  <si>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</si>
  <si>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</si>
  <si>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</si>
  <si>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</si>
  <si>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</si>
  <si>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</si>
  <si>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</si>
  <si>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</si>
  <si>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</si>
  <si>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</si>
  <si>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</si>
  <si>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</si>
  <si>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</si>
  <si>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</si>
  <si>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</si>
  <si>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</si>
  <si>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</si>
  <si>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</si>
  <si>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</si>
  <si>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</si>
  <si>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</si>
  <si>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</si>
  <si>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</si>
  <si>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</si>
  <si>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</si>
  <si>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</si>
  <si>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</si>
  <si>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</si>
  <si>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</si>
  <si>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</si>
  <si>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</si>
  <si>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</si>
  <si>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</si>
  <si>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</si>
  <si>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</si>
  <si>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</si>
  <si>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</si>
  <si>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</si>
  <si>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</si>
  <si>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</si>
  <si>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</si>
  <si>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</si>
  <si>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</si>
  <si>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</si>
  <si>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</si>
  <si>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</si>
  <si>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</si>
  <si>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</si>
  <si>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</si>
  <si>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</si>
  <si>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</si>
  <si>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</si>
  <si>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</si>
  <si>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</si>
  <si>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</si>
  <si>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</si>
  <si>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</si>
  <si>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</si>
  <si>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</si>
  <si>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</si>
  <si>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</si>
  <si>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</si>
  <si>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</si>
  <si>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</si>
  <si>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</si>
  <si>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</si>
  <si>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</si>
  <si>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</si>
  <si>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</si>
  <si>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</si>
  <si>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</si>
  <si>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</si>
  <si>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</si>
  <si>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</si>
  <si>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</si>
  <si>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</si>
  <si>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</si>
  <si>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</si>
  <si>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</si>
  <si>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</si>
  <si>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</si>
  <si>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</si>
  <si>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</si>
  <si>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</si>
  <si>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</si>
  <si>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</si>
  <si>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</si>
  <si>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</si>
  <si>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</si>
  <si>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</si>
  <si>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</si>
  <si>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</si>
  <si>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</si>
  <si>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</si>
  <si>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</si>
  <si>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</si>
  <si>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</si>
  <si>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</si>
  <si>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</si>
  <si>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</si>
  <si>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</si>
  <si>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</si>
  <si>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</si>
  <si>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</si>
  <si>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</si>
  <si>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</si>
  <si>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</si>
  <si>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</si>
  <si>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</si>
  <si>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</si>
  <si>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</si>
  <si>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</si>
  <si>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</si>
  <si>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</si>
  <si>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</si>
  <si>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</si>
  <si>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</si>
  <si>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</si>
  <si>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</si>
  <si>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</si>
  <si>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</si>
  <si>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</si>
  <si>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</si>
  <si>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</si>
  <si>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</si>
  <si>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</si>
  <si>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</si>
  <si>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</si>
  <si>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</si>
  <si>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</si>
  <si>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</si>
  <si>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</si>
  <si>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</si>
  <si>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</si>
  <si>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</si>
  <si>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</si>
  <si>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</si>
  <si>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</si>
  <si>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</si>
  <si>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</si>
  <si>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</si>
  <si>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</si>
  <si>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</si>
  <si>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</si>
  <si>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</si>
  <si>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</si>
  <si>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</si>
  <si>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</si>
  <si>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</si>
  <si>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</si>
  <si>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</si>
  <si>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</si>
  <si>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</si>
  <si>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</si>
  <si>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</si>
  <si>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</si>
  <si>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</si>
  <si>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</si>
  <si>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</si>
  <si>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</si>
  <si>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</si>
  <si>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</si>
  <si>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</si>
  <si>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</si>
  <si>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</si>
  <si>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</si>
  <si>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</si>
  <si>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</si>
  <si>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</si>
  <si>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</si>
  <si>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</si>
  <si>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</si>
  <si>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</si>
  <si>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</si>
  <si>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</si>
  <si>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</si>
  <si>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</si>
  <si>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</si>
  <si>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</si>
  <si>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</si>
  <si>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</si>
  <si>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</si>
  <si>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</si>
  <si>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</si>
  <si>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</si>
  <si>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</si>
  <si>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</si>
  <si>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</si>
  <si>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</si>
  <si>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</si>
  <si>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</si>
  <si>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</si>
  <si>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</si>
  <si>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</si>
  <si>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</si>
  <si>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</si>
  <si>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</si>
  <si>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</si>
  <si>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</si>
  <si>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</si>
  <si>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</si>
  <si>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</si>
  <si>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</si>
  <si>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</si>
  <si>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</si>
  <si>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</si>
  <si>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</si>
  <si>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</si>
  <si>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</si>
  <si>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</si>
  <si>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</si>
  <si>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</si>
  <si>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</si>
  <si>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</si>
  <si>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</si>
  <si>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</si>
  <si>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</si>
  <si>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</si>
  <si>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</si>
  <si>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</si>
  <si>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</si>
  <si>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</si>
  <si>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</si>
  <si>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</si>
  <si>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</si>
  <si>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</si>
  <si>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</si>
  <si>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</si>
  <si>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</si>
  <si>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</si>
  <si>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</si>
  <si>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</si>
  <si>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</si>
  <si>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</si>
  <si>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</si>
  <si>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</si>
  <si>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</si>
  <si>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</si>
  <si>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</si>
  <si>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</si>
  <si>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</si>
  <si>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</si>
  <si>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</si>
  <si>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</si>
  <si>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</si>
  <si>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</si>
  <si>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</si>
  <si>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</si>
  <si>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</si>
  <si>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</si>
  <si>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</si>
  <si>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</si>
  <si>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</si>
  <si>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</si>
  <si>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</si>
  <si>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</si>
  <si>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</si>
  <si>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</si>
  <si>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</si>
  <si>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</si>
  <si>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</si>
  <si>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</si>
  <si>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</si>
  <si>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</si>
  <si>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</si>
  <si>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</si>
  <si>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</si>
  <si>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</si>
  <si>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</si>
  <si>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</si>
  <si>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</si>
  <si>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</si>
  <si>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</si>
  <si>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</si>
  <si>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</si>
  <si>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</si>
  <si>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</si>
  <si>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</si>
  <si>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</si>
  <si>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</si>
  <si>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</si>
  <si>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</si>
  <si>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</si>
  <si>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</si>
  <si>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</si>
  <si>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</si>
  <si>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</si>
  <si>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</si>
  <si>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</si>
  <si>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</si>
  <si>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</si>
  <si>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</si>
  <si>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</si>
  <si>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</si>
  <si>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</si>
  <si>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</si>
  <si>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</si>
  <si>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</si>
  <si>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</si>
  <si>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</si>
  <si>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</si>
  <si>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</si>
  <si>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</si>
  <si>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</si>
  <si>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</si>
  <si>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</si>
  <si>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</si>
  <si>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</si>
  <si>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</si>
  <si>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</si>
  <si>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</si>
  <si>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</si>
  <si>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</si>
  <si>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</si>
  <si>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</si>
  <si>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</si>
  <si>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</si>
  <si>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</si>
  <si>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</si>
  <si>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</si>
  <si>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</si>
  <si>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</si>
  <si>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</si>
  <si>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</si>
  <si>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</si>
  <si>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</si>
  <si>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</si>
  <si>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</si>
  <si>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</si>
  <si>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</si>
  <si>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</si>
  <si>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</si>
  <si>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</si>
  <si>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</si>
  <si>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</si>
  <si>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</si>
  <si>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</si>
  <si>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</si>
  <si>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</si>
  <si>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</si>
  <si>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</si>
  <si>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</si>
  <si>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</si>
  <si>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</si>
  <si>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</si>
  <si>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</si>
  <si>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</si>
  <si>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</si>
  <si>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</si>
  <si>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</si>
  <si>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</si>
  <si>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</si>
  <si>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</si>
  <si>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</si>
  <si>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</si>
  <si>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</si>
  <si>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</si>
  <si>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</si>
  <si>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</si>
  <si>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</si>
  <si>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</si>
  <si>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</si>
  <si>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</si>
  <si>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</si>
  <si>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</si>
  <si>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</si>
  <si>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</si>
  <si>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</si>
  <si>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</si>
  <si>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</si>
  <si>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</si>
  <si>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</si>
  <si>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</si>
  <si>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</si>
  <si>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</si>
  <si>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</si>
  <si>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</si>
  <si>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</si>
  <si>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</si>
  <si>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</si>
  <si>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</si>
  <si>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</si>
  <si>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</si>
  <si>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</si>
  <si>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</si>
  <si>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</si>
  <si>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</si>
  <si>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</si>
  <si>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</si>
  <si>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</si>
  <si>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</si>
  <si>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</si>
  <si>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</si>
  <si>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</si>
  <si>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</si>
  <si>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</si>
  <si>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</si>
  <si>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</si>
  <si>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</si>
  <si>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</si>
  <si>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</si>
  <si>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</si>
  <si>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</si>
  <si>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</si>
  <si>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</si>
  <si>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</si>
  <si>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</si>
  <si>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</si>
  <si>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</si>
  <si>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</si>
  <si>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</si>
  <si>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</si>
  <si>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</si>
  <si>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</si>
  <si>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</si>
  <si>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</si>
  <si>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</si>
  <si>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</si>
  <si>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</si>
  <si>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</si>
  <si>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</si>
  <si>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</si>
  <si>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</si>
  <si>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</si>
  <si>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</si>
  <si>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</si>
  <si>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</si>
  <si>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</si>
  <si>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</si>
  <si>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</si>
  <si>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</si>
  <si>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</si>
  <si>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</si>
  <si>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</si>
  <si>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</si>
  <si>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</si>
  <si>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</si>
  <si>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</si>
  <si>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</si>
  <si>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</si>
  <si>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</si>
  <si>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</si>
  <si>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</si>
  <si>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</si>
  <si>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</si>
  <si>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</si>
  <si>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</si>
  <si>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</si>
  <si>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</si>
  <si>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</si>
  <si>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</si>
  <si>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</si>
  <si>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</si>
  <si>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</si>
  <si>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</si>
  <si>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</si>
  <si>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</si>
  <si>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</si>
  <si>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</si>
  <si>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</si>
  <si>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</si>
  <si>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</si>
  <si>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</si>
  <si>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</si>
  <si>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</si>
  <si>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</si>
  <si>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</si>
  <si>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</si>
  <si>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</si>
  <si>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</si>
  <si>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</si>
  <si>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</si>
  <si>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</si>
  <si>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</si>
  <si>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</si>
  <si>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</si>
  <si>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</si>
  <si>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</si>
  <si>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</si>
  <si>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</si>
  <si>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</si>
  <si>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</si>
  <si>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</si>
  <si>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</si>
  <si>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</si>
  <si>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</si>
  <si>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</si>
  <si>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</si>
  <si>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</si>
  <si>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</si>
  <si>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</si>
  <si>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</si>
  <si>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</si>
  <si>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</si>
  <si>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</si>
  <si>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</si>
  <si>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</si>
  <si>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</si>
  <si>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</si>
  <si>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</si>
  <si>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</si>
  <si>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</si>
  <si>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</si>
  <si>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</si>
  <si>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</si>
  <si>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</si>
  <si>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</si>
  <si>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</si>
  <si>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</si>
  <si>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</si>
  <si>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</si>
  <si>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</si>
  <si>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</si>
  <si>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</si>
  <si>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</si>
  <si>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</si>
  <si>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</si>
  <si>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</si>
  <si>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</si>
  <si>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</si>
  <si>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</si>
  <si>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</si>
  <si>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</si>
  <si>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</si>
  <si>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</si>
  <si>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</si>
  <si>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</si>
  <si>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</si>
  <si>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</si>
  <si>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</si>
  <si>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</si>
  <si>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</si>
  <si>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</si>
  <si>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</si>
  <si>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</si>
  <si>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</si>
  <si>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</si>
  <si>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</si>
  <si>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</si>
  <si>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</si>
  <si>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</si>
  <si>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</si>
  <si>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</si>
  <si>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</si>
  <si>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</si>
  <si>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</si>
  <si>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</si>
  <si>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</si>
  <si>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</si>
  <si>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</si>
  <si>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</si>
  <si>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</si>
  <si>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</si>
  <si>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</si>
  <si>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</si>
  <si>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</si>
  <si>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</si>
  <si>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</si>
  <si>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</si>
  <si>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</si>
  <si>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</si>
  <si>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</si>
  <si>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</si>
  <si>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</si>
  <si>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</si>
  <si>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</si>
  <si>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</si>
  <si>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</si>
  <si>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</si>
  <si>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</si>
  <si>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</si>
  <si>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</si>
  <si>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</si>
  <si>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</si>
  <si>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</si>
  <si>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</si>
  <si>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</si>
  <si>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</si>
  <si>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</si>
  <si>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</si>
  <si>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</si>
  <si>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</si>
  <si>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</si>
  <si>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</si>
  <si>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</si>
  <si>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</si>
  <si>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</si>
  <si>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</si>
  <si>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</si>
  <si>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</si>
  <si>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</si>
  <si>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</si>
  <si>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</si>
  <si>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</si>
  <si>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</si>
  <si>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</si>
  <si>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</si>
  <si>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</si>
  <si>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</si>
  <si>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</si>
  <si>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</si>
  <si>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</si>
  <si>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</si>
  <si>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</si>
  <si>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</si>
  <si>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</si>
  <si>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</si>
  <si>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</si>
  <si>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</si>
  <si>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</si>
  <si>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</si>
  <si>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</si>
  <si>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</si>
  <si>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</si>
  <si>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</si>
  <si>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</si>
  <si>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</si>
  <si>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</si>
  <si>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</si>
  <si>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</si>
  <si>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</si>
  <si>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</si>
  <si>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</si>
  <si>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</si>
  <si>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</si>
  <si>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</si>
  <si>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</si>
  <si>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</si>
  <si>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</si>
  <si>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</si>
  <si>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</si>
  <si>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</si>
  <si>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</si>
  <si>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</si>
  <si>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</si>
  <si>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</si>
  <si>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</si>
  <si>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</si>
  <si>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</si>
  <si>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</si>
  <si>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</si>
  <si>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</si>
  <si>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</si>
  <si>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</si>
  <si>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</si>
  <si>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</si>
  <si>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</si>
  <si>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</si>
  <si>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</si>
  <si>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</si>
  <si>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</si>
  <si>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</si>
  <si>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</si>
  <si>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</si>
  <si>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</si>
  <si>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</si>
  <si>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</si>
  <si>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</si>
  <si>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</si>
  <si>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</si>
  <si>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</si>
  <si>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</si>
  <si>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</si>
  <si>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</si>
  <si>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</si>
  <si>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</si>
  <si>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</si>
  <si>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</si>
  <si>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</si>
  <si>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</si>
  <si>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</si>
  <si>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</si>
  <si>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</si>
  <si>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</si>
  <si>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</si>
  <si>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</si>
  <si>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</si>
  <si>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</si>
  <si>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</si>
  <si>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</si>
  <si>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</si>
  <si>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</si>
  <si>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</si>
  <si>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</si>
  <si>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</si>
  <si>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</si>
  <si>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</si>
  <si>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</si>
  <si>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</si>
  <si>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</si>
  <si>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</si>
  <si>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</si>
  <si>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</si>
  <si>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</si>
  <si>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</si>
  <si>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</si>
  <si>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</si>
  <si>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</si>
  <si>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</si>
  <si>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</si>
  <si>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</si>
  <si>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</si>
  <si>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</si>
  <si>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</si>
  <si>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</si>
  <si>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</si>
  <si>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</si>
  <si>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</si>
  <si>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</si>
  <si>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</si>
  <si>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</si>
  <si>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</si>
  <si>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</si>
  <si>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</si>
  <si>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</si>
  <si>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</si>
  <si>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</si>
  <si>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</si>
  <si>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</si>
  <si>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</si>
  <si>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</si>
  <si>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</si>
  <si>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</si>
  <si>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</si>
  <si>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</si>
  <si>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</si>
  <si>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</si>
  <si>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</si>
  <si>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</si>
  <si>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</si>
  <si>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</si>
  <si>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</si>
  <si>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</si>
  <si>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</si>
  <si>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</si>
  <si>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</si>
  <si>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</si>
  <si>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</si>
  <si>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</si>
  <si>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</si>
  <si>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</si>
  <si>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</si>
  <si>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</si>
  <si>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</si>
  <si>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</si>
  <si>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</si>
  <si>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</si>
  <si>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</si>
  <si>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</si>
  <si>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</si>
  <si>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</si>
  <si>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</si>
  <si>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</si>
  <si>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</si>
  <si>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</si>
  <si>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</si>
  <si>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</si>
  <si>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</si>
  <si>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</si>
  <si>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</si>
  <si>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</si>
  <si>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</si>
  <si>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</si>
  <si>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</si>
  <si>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</si>
  <si>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</si>
  <si>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</si>
  <si>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</si>
  <si>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</si>
  <si>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</si>
  <si>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</si>
  <si>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</si>
  <si>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</si>
  <si>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</si>
  <si>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</si>
  <si>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</si>
  <si>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</si>
  <si>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</si>
  <si>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</si>
  <si>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</si>
  <si>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</si>
  <si>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</si>
  <si>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</si>
  <si>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</si>
  <si>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</si>
  <si>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</si>
  <si>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</si>
  <si>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</si>
  <si>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</si>
  <si>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</si>
  <si>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</si>
  <si>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</si>
  <si>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</si>
  <si>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</si>
  <si>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</si>
  <si>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</si>
  <si>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</si>
  <si>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</si>
  <si>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</si>
  <si>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</si>
  <si>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</si>
  <si>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</si>
  <si>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</si>
  <si>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</si>
  <si>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</si>
  <si>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</si>
  <si>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</si>
  <si>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</si>
  <si>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</si>
  <si>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</si>
  <si>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</si>
  <si>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</si>
  <si>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</si>
  <si>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</si>
  <si>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</si>
  <si>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</si>
  <si>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</si>
  <si>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</si>
  <si>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</si>
  <si>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</si>
  <si>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</si>
  <si>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</si>
  <si>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</si>
  <si>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</si>
  <si>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</si>
  <si>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</si>
  <si>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</si>
  <si>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</si>
  <si>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</si>
  <si>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</si>
  <si>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</si>
  <si>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</si>
  <si>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</si>
  <si>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</si>
  <si>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</si>
  <si>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</si>
  <si>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</si>
  <si>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</si>
  <si>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</si>
  <si>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</si>
  <si>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</si>
  <si>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</si>
  <si>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</si>
  <si>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</si>
  <si>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</si>
  <si>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</si>
  <si>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</si>
  <si>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</si>
  <si>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</si>
  <si>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</si>
  <si>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</si>
  <si>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</si>
  <si>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</si>
  <si>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</si>
  <si>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</si>
  <si>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</si>
  <si>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</si>
  <si>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</si>
  <si>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</si>
  <si>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</si>
  <si>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</si>
  <si>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</si>
  <si>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</si>
  <si>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</si>
  <si>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</si>
  <si>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</si>
  <si>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</si>
  <si>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</si>
  <si>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</si>
  <si>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</si>
  <si>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</si>
  <si>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</si>
  <si>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</si>
  <si>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</si>
  <si>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</si>
  <si>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</si>
  <si>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</si>
  <si>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</si>
  <si>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</si>
  <si>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</si>
  <si>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</si>
  <si>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</si>
  <si>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</si>
  <si>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</si>
  <si>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</si>
  <si>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</si>
  <si>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</si>
  <si>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</si>
  <si>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</si>
  <si>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</si>
  <si>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</si>
  <si>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</si>
  <si>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</si>
  <si>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</si>
  <si>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</si>
  <si>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</si>
  <si>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</si>
  <si>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</si>
  <si>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</si>
  <si>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</si>
  <si>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</si>
  <si>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</si>
  <si>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</si>
  <si>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</si>
  <si>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</si>
  <si>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</si>
  <si>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</si>
  <si>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</si>
  <si>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</si>
  <si>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</si>
  <si>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</si>
  <si>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</si>
  <si>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</si>
  <si>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</si>
  <si>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</si>
  <si>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</si>
  <si>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</si>
  <si>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</si>
  <si>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</si>
  <si>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</si>
  <si>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</si>
  <si>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</si>
  <si>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</si>
  <si>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</si>
  <si>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</si>
  <si>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</si>
  <si>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</si>
  <si>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</si>
  <si>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</si>
  <si>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</si>
  <si>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</si>
  <si>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</si>
  <si>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</si>
  <si>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</si>
  <si>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</si>
  <si>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</si>
  <si>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</si>
  <si>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</si>
  <si>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</si>
  <si>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</si>
  <si>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</si>
  <si>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</si>
  <si>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</si>
  <si>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</si>
  <si>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</si>
  <si>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</si>
  <si>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</si>
  <si>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</si>
  <si>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</si>
  <si>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</si>
  <si>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</si>
  <si>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</si>
  <si>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</si>
  <si>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</si>
  <si>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</si>
  <si>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</si>
  <si>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</si>
  <si>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</si>
  <si>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</si>
  <si>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</si>
  <si>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</si>
  <si>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</si>
  <si>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</si>
  <si>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</si>
  <si>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</si>
  <si>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</si>
  <si>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</si>
  <si>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</si>
  <si>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</si>
  <si>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</si>
  <si>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</si>
  <si>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</si>
  <si>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</si>
  <si>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</si>
  <si>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</si>
  <si>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</si>
  <si>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</si>
  <si>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</si>
  <si>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</si>
  <si>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</si>
  <si>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</si>
  <si>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</si>
  <si>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</si>
  <si>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</si>
  <si>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</si>
  <si>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</si>
  <si>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</si>
  <si>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</si>
  <si>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</si>
  <si>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</si>
  <si>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</si>
  <si>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</si>
  <si>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</si>
  <si>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</si>
  <si>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</si>
  <si>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</si>
  <si>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</si>
  <si>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</si>
  <si>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</si>
  <si>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</si>
  <si>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</si>
  <si>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</si>
  <si>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</si>
  <si>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</si>
  <si>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</si>
  <si>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</si>
  <si>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</si>
  <si>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</si>
  <si>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</si>
  <si>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</si>
  <si>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</si>
  <si>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</si>
  <si>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</si>
  <si>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</si>
  <si>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</si>
  <si>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</si>
  <si>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</si>
  <si>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</si>
  <si>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</si>
  <si>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</si>
  <si>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</si>
  <si>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</si>
  <si>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</si>
  <si>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</si>
  <si>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</si>
  <si>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</si>
  <si>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</si>
  <si>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</si>
  <si>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</si>
  <si>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</si>
  <si>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</si>
  <si>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</si>
  <si>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</si>
  <si>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</si>
  <si>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</si>
  <si>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</si>
  <si>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</si>
  <si>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</si>
  <si>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</si>
  <si>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</si>
  <si>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</si>
  <si>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</si>
  <si>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</si>
  <si>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</si>
  <si>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</si>
  <si>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</si>
  <si>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</si>
  <si>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</si>
  <si>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</si>
  <si>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</si>
  <si>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</si>
  <si>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</si>
  <si>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</si>
  <si>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</si>
  <si>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</si>
  <si>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</si>
  <si>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</si>
  <si>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</si>
  <si>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</si>
  <si>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</si>
  <si>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</si>
  <si>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</si>
  <si>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</si>
  <si>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</si>
  <si>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</si>
  <si>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</si>
  <si>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</si>
  <si>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</si>
  <si>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</si>
  <si>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</si>
  <si>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</si>
  <si>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</si>
  <si>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</si>
  <si>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</si>
  <si>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</si>
  <si>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</si>
  <si>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</si>
  <si>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</si>
  <si>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</si>
  <si>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</si>
  <si>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</si>
  <si>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</si>
  <si>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</si>
  <si>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</si>
  <si>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</si>
  <si>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</si>
  <si>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</si>
  <si>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</si>
  <si>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</si>
  <si>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</si>
  <si>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</si>
  <si>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</si>
  <si>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</si>
  <si>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</si>
  <si>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</si>
  <si>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</si>
  <si>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</si>
  <si>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</si>
  <si>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</si>
  <si>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</si>
  <si>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</si>
  <si>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</si>
  <si>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</si>
  <si>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</si>
  <si>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</si>
  <si>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</si>
  <si>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</si>
  <si>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</si>
  <si>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</si>
  <si>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</si>
  <si>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</si>
  <si>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</si>
  <si>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</si>
  <si>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</si>
  <si>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</si>
  <si>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</si>
  <si>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</si>
  <si>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</si>
  <si>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</si>
  <si>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</si>
  <si>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</si>
  <si>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</si>
  <si>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</si>
  <si>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</si>
  <si>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</si>
  <si>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</si>
  <si>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</si>
  <si>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</si>
  <si>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</si>
  <si>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</si>
  <si>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</si>
  <si>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</si>
  <si>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</si>
  <si>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</si>
  <si>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</si>
  <si>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</si>
  <si>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</si>
  <si>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</si>
  <si>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</si>
  <si>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</si>
  <si>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</si>
  <si>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</si>
  <si>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</si>
  <si>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</si>
  <si>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</si>
  <si>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</si>
  <si>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</si>
  <si>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</si>
  <si>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</si>
  <si>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</si>
  <si>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</si>
  <si>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</si>
  <si>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</si>
  <si>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</si>
  <si>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</si>
  <si>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</si>
  <si>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</si>
  <si>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</si>
  <si>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</si>
  <si>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</si>
  <si>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</si>
  <si>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</si>
  <si>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</si>
  <si>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</si>
  <si>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</si>
  <si>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</si>
  <si>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</si>
  <si>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</si>
  <si>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</si>
  <si>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</si>
  <si>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</si>
  <si>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</si>
  <si>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</si>
  <si>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</si>
  <si>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</si>
  <si>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</si>
  <si>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</si>
  <si>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</si>
  <si>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</si>
  <si>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</si>
  <si>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</si>
  <si>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</si>
  <si>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</si>
  <si>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</si>
  <si>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</si>
  <si>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</si>
  <si>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</si>
  <si>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</si>
  <si>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</si>
  <si>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</si>
  <si>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</si>
  <si>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</si>
  <si>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</si>
  <si>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</si>
  <si>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</si>
  <si>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</si>
  <si>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</si>
  <si>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</si>
  <si>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</si>
  <si>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</si>
  <si>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</si>
  <si>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</si>
  <si>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</si>
  <si>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</si>
  <si>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</si>
  <si>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</si>
  <si>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</si>
  <si>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</si>
  <si>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</si>
  <si>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</si>
  <si>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</si>
  <si>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</si>
  <si>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</si>
  <si>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</si>
  <si>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</si>
  <si>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</si>
  <si>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</si>
  <si>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</si>
  <si>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</si>
  <si>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</si>
  <si>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</si>
  <si>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</si>
  <si>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</si>
  <si>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</si>
  <si>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</si>
  <si>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</si>
  <si>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</si>
  <si>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</si>
  <si>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</si>
  <si>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</si>
  <si>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</si>
  <si>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</si>
  <si>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</si>
  <si>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</si>
  <si>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</si>
  <si>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</si>
  <si>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</si>
  <si>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</si>
  <si>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</si>
  <si>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</si>
  <si>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</si>
  <si>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</si>
  <si>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</si>
  <si>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</si>
  <si>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</si>
  <si>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</si>
  <si>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</si>
  <si>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</si>
  <si>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</si>
  <si>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</si>
  <si>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</si>
  <si>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</si>
  <si>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</si>
  <si>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</si>
  <si>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</si>
  <si>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</si>
  <si>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</si>
  <si>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</si>
  <si>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</si>
  <si>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</si>
  <si>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</si>
  <si>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</si>
  <si>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</si>
  <si>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</si>
  <si>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</si>
  <si>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</si>
  <si>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</si>
  <si>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</si>
  <si>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</si>
  <si>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</si>
  <si>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</si>
  <si>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</si>
  <si>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</si>
  <si>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</si>
  <si>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</si>
  <si>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</si>
  <si>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</si>
  <si>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</si>
  <si>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</si>
  <si>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</si>
  <si>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</si>
  <si>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</si>
  <si>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</si>
  <si>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</si>
  <si>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</si>
  <si>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</si>
  <si>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</si>
  <si>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</si>
  <si>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</si>
  <si>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</si>
  <si>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</si>
  <si>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</si>
  <si>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</si>
  <si>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</si>
  <si>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</si>
  <si>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</si>
  <si>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</si>
  <si>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</si>
  <si>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</si>
  <si>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</si>
  <si>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</si>
  <si>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</si>
  <si>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</si>
  <si>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</si>
  <si>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</si>
  <si>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</si>
  <si>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</si>
  <si>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</si>
  <si>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</si>
  <si>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</si>
  <si>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</si>
  <si>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</si>
  <si>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</si>
  <si>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</si>
  <si>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</si>
  <si>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</si>
  <si>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</si>
  <si>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</si>
  <si>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</si>
  <si>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</si>
  <si>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</si>
  <si>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</si>
  <si>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</si>
  <si>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</si>
  <si>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</si>
  <si>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</si>
  <si>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</si>
  <si>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</si>
  <si>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</si>
  <si>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</si>
  <si>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</si>
  <si>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</si>
  <si>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</si>
  <si>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</si>
  <si>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</si>
  <si>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</si>
  <si>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</si>
  <si>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</si>
  <si>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</si>
  <si>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</si>
  <si>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</si>
  <si>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</si>
  <si>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</si>
  <si>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</si>
  <si>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</si>
  <si>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</si>
  <si>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</si>
  <si>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</si>
  <si>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</si>
  <si>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</si>
  <si>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</si>
  <si>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</si>
  <si>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</si>
  <si>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</si>
  <si>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</si>
  <si>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</si>
  <si>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</si>
  <si>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</si>
  <si>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</si>
  <si>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</si>
  <si>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</si>
  <si>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</si>
  <si>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</si>
  <si>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</si>
  <si>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</si>
  <si>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</si>
  <si>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</si>
  <si>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</si>
  <si>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</si>
  <si>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</si>
  <si>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</si>
  <si>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</si>
  <si>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</si>
  <si>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</si>
  <si>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</si>
  <si>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</si>
  <si>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</si>
  <si>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</si>
  <si>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</si>
  <si>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</si>
  <si>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</si>
  <si>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</si>
  <si>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</si>
  <si>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</si>
  <si>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</si>
  <si>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</si>
  <si>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</si>
  <si>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</si>
  <si>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</si>
  <si>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</si>
  <si>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</si>
  <si>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</si>
  <si>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</si>
  <si>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</si>
  <si>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</si>
  <si>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</si>
  <si>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</si>
  <si>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</si>
  <si>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</si>
  <si>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</si>
  <si>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</si>
  <si>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</si>
  <si>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</si>
  <si>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</si>
  <si>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</si>
  <si>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</si>
  <si>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</si>
  <si>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</si>
  <si>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</si>
  <si>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</si>
  <si>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</si>
  <si>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</si>
  <si>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</si>
  <si>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</si>
  <si>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</si>
  <si>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</si>
  <si>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</si>
  <si>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</si>
  <si>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</si>
  <si>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</si>
  <si>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</si>
  <si>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</si>
  <si>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</si>
  <si>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</si>
  <si>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</si>
  <si>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</si>
  <si>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</si>
  <si>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</si>
  <si>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</si>
  <si>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</si>
  <si>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</si>
  <si>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</si>
  <si>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</si>
  <si>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</si>
  <si>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</si>
  <si>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</si>
  <si>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</si>
  <si>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</si>
  <si>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</si>
  <si>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</si>
  <si>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</si>
  <si>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</si>
  <si>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</si>
  <si>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</si>
  <si>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</si>
  <si>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</si>
  <si>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</si>
  <si>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</si>
  <si>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</si>
  <si>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</si>
  <si>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</si>
  <si>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</si>
  <si>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</si>
  <si>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</si>
  <si>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</si>
  <si>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</si>
  <si>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</si>
  <si>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</si>
  <si>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</si>
  <si>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</si>
  <si>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</si>
  <si>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</si>
  <si>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</si>
  <si>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</si>
  <si>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</si>
  <si>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</si>
  <si>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</si>
  <si>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</si>
  <si>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</si>
  <si>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</si>
  <si>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</si>
  <si>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</si>
  <si>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</si>
  <si>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</si>
  <si>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</si>
  <si>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</si>
  <si>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</si>
  <si>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</si>
  <si>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</si>
  <si>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</si>
  <si>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</si>
  <si>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</si>
  <si>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</si>
  <si>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</si>
  <si>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</si>
  <si>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</si>
  <si>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</si>
  <si>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</si>
  <si>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</si>
  <si>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</si>
  <si>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</si>
  <si>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</si>
  <si>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</si>
  <si>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</si>
  <si>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</si>
  <si>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</si>
  <si>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</si>
  <si>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</si>
  <si>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</si>
  <si>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</si>
  <si>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</si>
  <si>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</si>
  <si>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</si>
  <si>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</si>
  <si>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</si>
  <si>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</si>
  <si>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</si>
  <si>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</si>
  <si>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</si>
  <si>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</si>
  <si>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</si>
  <si>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</si>
  <si>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</si>
  <si>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</si>
  <si>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</si>
  <si>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</si>
  <si>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</si>
  <si>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</si>
  <si>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</si>
  <si>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</si>
  <si>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</si>
  <si>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</si>
  <si>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</si>
  <si>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</si>
  <si>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</si>
  <si>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</si>
  <si>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</si>
  <si>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</si>
  <si>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</si>
  <si>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</si>
  <si>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</si>
  <si>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</si>
  <si>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</si>
  <si>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</si>
  <si>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</si>
  <si>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</si>
  <si>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</si>
  <si>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</si>
  <si>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</si>
  <si>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</si>
  <si>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</si>
  <si>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</si>
  <si>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</si>
  <si>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</si>
  <si>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</si>
  <si>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</si>
  <si>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</si>
  <si>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</si>
  <si>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</si>
  <si>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</si>
  <si>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</si>
  <si>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</si>
  <si>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</si>
  <si>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</si>
  <si>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</si>
  <si>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</si>
  <si>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</si>
  <si>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</si>
  <si>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</si>
  <si>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</si>
  <si>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</si>
  <si>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</si>
  <si>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</si>
  <si>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</si>
  <si>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</si>
  <si>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</si>
  <si>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</si>
  <si>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</si>
  <si>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</si>
  <si>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</si>
  <si>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</si>
  <si>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</si>
  <si>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</si>
  <si>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</si>
  <si>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</si>
  <si>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</si>
  <si>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</si>
  <si>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</si>
  <si>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</si>
  <si>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</si>
  <si>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</si>
  <si>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</si>
  <si>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</si>
  <si>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</si>
  <si>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</si>
  <si>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</si>
  <si>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</si>
  <si>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</si>
  <si>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</si>
  <si>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</si>
  <si>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</si>
  <si>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</si>
  <si>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</si>
  <si>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</si>
  <si>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</si>
  <si>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</si>
  <si>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</si>
  <si>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</si>
  <si>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</si>
  <si>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</si>
  <si>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</si>
  <si>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</si>
  <si>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</si>
  <si>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</si>
  <si>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</si>
  <si>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</si>
  <si>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</si>
  <si>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</si>
  <si>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</si>
  <si>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</si>
  <si>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</si>
  <si>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</si>
  <si>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</si>
  <si>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</si>
  <si>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</si>
  <si>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</si>
  <si>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</si>
  <si>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</si>
  <si>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</si>
  <si>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</si>
  <si>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</si>
  <si>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</si>
  <si>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</si>
  <si>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</si>
  <si>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</si>
  <si>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</si>
  <si>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</si>
  <si>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</si>
  <si>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</si>
  <si>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</si>
  <si>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</si>
  <si>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</si>
  <si>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</si>
  <si>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</si>
  <si>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</si>
  <si>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</si>
  <si>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</si>
  <si>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</si>
  <si>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</si>
  <si>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</si>
  <si>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</si>
  <si>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</si>
  <si>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</si>
  <si>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</si>
  <si>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</si>
  <si>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</si>
  <si>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</si>
  <si>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</si>
  <si>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</si>
  <si>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</si>
  <si>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</si>
  <si>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</si>
  <si>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</si>
  <si>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</si>
  <si>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</si>
  <si>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</si>
  <si>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</si>
  <si>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</si>
  <si>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</si>
  <si>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</si>
  <si>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</si>
  <si>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</si>
  <si>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</si>
  <si>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</si>
  <si>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</si>
  <si>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</si>
  <si>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</si>
  <si>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</si>
  <si>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</si>
  <si>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</si>
  <si>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</si>
  <si>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</si>
  <si>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</si>
  <si>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</si>
  <si>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</si>
  <si>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</si>
  <si>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</si>
  <si>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</si>
  <si>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</si>
  <si>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</si>
  <si>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</si>
  <si>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</si>
  <si>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</si>
  <si>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</si>
  <si>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</si>
  <si>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</si>
  <si>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</si>
  <si>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</si>
  <si>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</si>
  <si>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</si>
  <si>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</si>
  <si>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</si>
  <si>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</si>
  <si>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</si>
  <si>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</si>
  <si>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</si>
  <si>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</si>
  <si>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</si>
  <si>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</si>
  <si>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</si>
  <si>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</si>
  <si>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</si>
  <si>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</si>
  <si>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</si>
  <si>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</si>
  <si>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</si>
  <si>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</si>
  <si>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</si>
  <si>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</si>
  <si>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</si>
  <si>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</si>
  <si>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</si>
  <si>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</si>
  <si>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</si>
  <si>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</si>
  <si>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</si>
  <si>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</si>
  <si>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</si>
  <si>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</si>
  <si>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</si>
  <si>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</si>
  <si>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</si>
  <si>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</si>
  <si>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</si>
  <si>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</si>
  <si>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</si>
  <si>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</si>
  <si>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</si>
  <si>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</si>
  <si>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</si>
  <si>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</si>
  <si>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</si>
  <si>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</si>
  <si>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</si>
  <si>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</si>
  <si>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</si>
  <si>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</si>
  <si>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</si>
  <si>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</si>
  <si>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</si>
  <si>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</si>
  <si>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</si>
  <si>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</si>
  <si>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</si>
  <si>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</si>
  <si>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</si>
  <si>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</si>
  <si>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</si>
  <si>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</si>
  <si>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</si>
  <si>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</si>
  <si>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</si>
  <si>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</si>
  <si>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</si>
  <si>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</si>
  <si>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</si>
  <si>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</si>
  <si>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</si>
  <si>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</si>
  <si>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</si>
  <si>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</si>
  <si>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</si>
  <si>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</si>
  <si>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</si>
  <si>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</si>
  <si>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</si>
  <si>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</si>
  <si>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</si>
  <si>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</si>
  <si>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</si>
  <si>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</si>
  <si>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</si>
  <si>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</si>
  <si>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</si>
  <si>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</si>
  <si>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</si>
  <si>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</si>
  <si>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</si>
  <si>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</si>
  <si>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</si>
  <si>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</si>
  <si>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</si>
  <si>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</si>
  <si>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</si>
  <si>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</si>
  <si>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</si>
  <si>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</si>
  <si>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</si>
  <si>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</si>
  <si>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</si>
  <si>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</si>
  <si>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</si>
  <si>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</si>
  <si>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</si>
  <si>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</si>
  <si>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</si>
  <si>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</si>
  <si>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</si>
  <si>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</si>
  <si>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</si>
  <si>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</si>
  <si>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</si>
  <si>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</si>
  <si>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</si>
  <si>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</si>
  <si>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</si>
  <si>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</si>
  <si>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</si>
  <si>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</si>
  <si>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</si>
  <si>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</si>
  <si>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</si>
  <si>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</si>
  <si>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</si>
  <si>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</si>
  <si>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</si>
  <si>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</si>
  <si>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</si>
  <si>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</si>
  <si>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</si>
  <si>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</si>
  <si>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</si>
  <si>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</si>
  <si>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</si>
  <si>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</si>
  <si>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</si>
  <si>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</si>
  <si>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</si>
  <si>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</si>
  <si>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</si>
  <si>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</si>
  <si>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</si>
  <si>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</si>
  <si>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</si>
  <si>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</si>
  <si>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</si>
  <si>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</si>
  <si>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</si>
  <si>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</si>
  <si>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</si>
  <si>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</si>
  <si>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</si>
  <si>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</si>
  <si>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</si>
  <si>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</si>
  <si>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</si>
  <si>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</si>
  <si>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</si>
  <si>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</si>
  <si>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</si>
  <si>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</si>
  <si>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</si>
  <si>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</si>
  <si>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</si>
  <si>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</si>
  <si>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</si>
  <si>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</si>
  <si>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</si>
  <si>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</si>
  <si>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</si>
  <si>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</si>
  <si>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</si>
  <si>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</si>
  <si>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</si>
  <si>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</si>
  <si>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</si>
  <si>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</si>
  <si>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</si>
  <si>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</si>
  <si>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</si>
  <si>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</si>
  <si>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</si>
  <si>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</si>
  <si>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</si>
  <si>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</si>
  <si>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</si>
  <si>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</si>
  <si>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</si>
  <si>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</si>
  <si>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</si>
  <si>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</si>
  <si>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</si>
  <si>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</si>
  <si>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</si>
  <si>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</si>
  <si>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</si>
  <si>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</si>
  <si>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</si>
  <si>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</si>
  <si>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</si>
  <si>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</si>
  <si>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</si>
  <si>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</si>
  <si>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</si>
  <si>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</si>
  <si>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</si>
  <si>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</si>
  <si>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</si>
  <si>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</si>
  <si>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</si>
  <si>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</si>
  <si>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</si>
  <si>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</si>
  <si>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</si>
  <si>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</si>
  <si>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</si>
  <si>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</si>
  <si>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</si>
  <si>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</si>
  <si>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</si>
  <si>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</si>
  <si>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</si>
  <si>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</si>
  <si>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</si>
  <si>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</si>
  <si>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</si>
  <si>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</si>
  <si>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</si>
  <si>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</si>
  <si>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</si>
  <si>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</si>
  <si>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</si>
  <si>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</si>
  <si>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</si>
  <si>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</si>
  <si>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</si>
  <si>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</si>
  <si>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</si>
  <si>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</si>
  <si>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</si>
  <si>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</si>
  <si>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</si>
  <si>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</si>
  <si>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</si>
  <si>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</si>
  <si>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</si>
  <si>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</si>
  <si>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</si>
  <si>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</si>
  <si>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</si>
  <si>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</si>
  <si>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</si>
  <si>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</si>
  <si>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</si>
  <si>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</si>
  <si>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</si>
  <si>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</si>
  <si>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</si>
  <si>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</si>
  <si>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</si>
  <si>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</si>
  <si>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</si>
  <si>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</si>
  <si>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</si>
  <si>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</si>
  <si>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</si>
  <si>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</si>
  <si>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</si>
  <si>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</si>
  <si>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</si>
  <si>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</si>
  <si>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</si>
  <si>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</si>
  <si>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</si>
  <si>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</si>
  <si>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</si>
  <si>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</si>
  <si>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</si>
  <si>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</si>
  <si>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</si>
  <si>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</si>
  <si>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</si>
  <si>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</si>
  <si>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</si>
  <si>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</si>
  <si>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</si>
  <si>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</si>
  <si>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</si>
  <si>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</si>
  <si>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</si>
  <si>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</si>
  <si>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</si>
  <si>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</si>
  <si>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</si>
  <si>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</si>
  <si>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</si>
  <si>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</si>
  <si>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</si>
  <si>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</si>
  <si>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</si>
  <si>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</si>
  <si>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</si>
  <si>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</si>
  <si>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</si>
  <si>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</si>
  <si>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</si>
  <si>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</si>
  <si>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</si>
  <si>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</si>
  <si>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</si>
  <si>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</si>
  <si>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</si>
  <si>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</si>
  <si>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</si>
  <si>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</si>
  <si>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</si>
  <si>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</si>
  <si>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</si>
  <si>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</si>
  <si>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</si>
  <si>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</si>
  <si>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</si>
  <si>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</si>
  <si>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</si>
  <si>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</si>
  <si>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</si>
  <si>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</si>
  <si>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</si>
  <si>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</si>
  <si>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</si>
  <si>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</si>
  <si>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</si>
  <si>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</si>
  <si>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</si>
  <si>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</si>
  <si>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</si>
  <si>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</si>
  <si>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</si>
  <si>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</si>
  <si>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</si>
  <si>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</si>
  <si>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</si>
  <si>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</si>
  <si>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</si>
  <si>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</si>
  <si>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</si>
  <si>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</si>
  <si>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</si>
  <si>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</si>
  <si>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</si>
  <si>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</si>
  <si>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</si>
  <si>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</si>
  <si>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</si>
  <si>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</si>
  <si>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</si>
  <si>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</si>
  <si>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</si>
  <si>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</si>
  <si>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</si>
  <si>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</si>
  <si>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</si>
  <si>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</si>
  <si>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</si>
  <si>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</si>
  <si>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</si>
  <si>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</si>
  <si>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</si>
  <si>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</si>
  <si>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</si>
  <si>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</si>
  <si>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</si>
  <si>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</si>
  <si>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</si>
  <si>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</si>
  <si>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</si>
  <si>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</si>
  <si>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</si>
  <si>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</si>
  <si>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</si>
  <si>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</si>
  <si>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</si>
  <si>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</si>
  <si>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</si>
  <si>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</si>
  <si>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</si>
  <si>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</si>
  <si>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</si>
  <si>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</si>
  <si>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</si>
  <si>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</si>
  <si>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</si>
  <si>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</si>
  <si>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</si>
  <si>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</si>
  <si>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</si>
  <si>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</si>
  <si>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</si>
  <si>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</si>
  <si>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</si>
  <si>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</si>
  <si>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</si>
  <si>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</si>
  <si>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</si>
  <si>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</si>
  <si>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</si>
  <si>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</si>
  <si>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</si>
  <si>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</si>
  <si>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</si>
  <si>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</si>
  <si>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</si>
  <si>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</si>
  <si>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</si>
  <si>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</si>
  <si>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</si>
  <si>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</si>
  <si>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</si>
  <si>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</si>
  <si>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</si>
  <si>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</si>
  <si>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</si>
  <si>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</si>
  <si>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</si>
  <si>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</si>
  <si>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</si>
  <si>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</si>
  <si>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</si>
  <si>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</si>
  <si>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</si>
  <si>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</si>
  <si>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</si>
  <si>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</si>
  <si>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</si>
  <si>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</si>
  <si>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</si>
  <si>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</si>
  <si>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</si>
  <si>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</si>
  <si>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</si>
  <si>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</si>
  <si>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</si>
  <si>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</si>
  <si>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</si>
  <si>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</si>
  <si>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</si>
  <si>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</si>
  <si>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</si>
  <si>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</si>
  <si>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</si>
  <si>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</si>
  <si>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</si>
  <si>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</si>
  <si>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</si>
  <si>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</si>
  <si>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</si>
  <si>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</si>
  <si>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</si>
  <si>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</si>
  <si>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</si>
  <si>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</si>
  <si>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</si>
  <si>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</si>
  <si>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</si>
  <si>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</si>
  <si>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</si>
  <si>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</si>
  <si>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</si>
  <si>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</si>
  <si>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</si>
  <si>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</si>
  <si>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</si>
  <si>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</si>
  <si>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</si>
  <si>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</si>
  <si>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</si>
  <si>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</si>
  <si>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</si>
  <si>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</si>
  <si>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</si>
  <si>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</si>
  <si>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</si>
  <si>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</si>
  <si>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</si>
  <si>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</si>
  <si>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</si>
  <si>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</si>
  <si>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</si>
  <si>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</si>
  <si>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</si>
  <si>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</si>
  <si>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</si>
  <si>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</si>
  <si>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</si>
  <si>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</si>
  <si>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</si>
  <si>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</si>
  <si>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</si>
  <si>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</si>
  <si>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</si>
  <si>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</si>
  <si>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</si>
  <si>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</si>
  <si>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</si>
  <si>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</si>
  <si>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</si>
  <si>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</si>
  <si>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</si>
  <si>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</si>
  <si>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</si>
  <si>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</si>
  <si>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</si>
  <si>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</si>
  <si>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</si>
  <si>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</si>
  <si>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</si>
  <si>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</si>
  <si>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</si>
  <si>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</si>
  <si>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</si>
  <si>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</si>
  <si>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</si>
  <si>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</si>
  <si>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</si>
  <si>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</si>
  <si>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</si>
  <si>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</si>
  <si>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</si>
  <si>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</si>
  <si>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</si>
  <si>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</si>
  <si>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</si>
  <si>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</si>
  <si>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</si>
  <si>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</si>
  <si>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</si>
  <si>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</si>
  <si>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</si>
  <si>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</si>
  <si>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</si>
  <si>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</si>
  <si>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</si>
  <si>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</si>
  <si>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</si>
  <si>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</si>
  <si>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</si>
  <si>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</si>
  <si>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</si>
  <si>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</si>
  <si>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</si>
  <si>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</si>
  <si>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</si>
  <si>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</si>
  <si>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</si>
  <si>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</si>
  <si>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</si>
  <si>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</si>
  <si>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</si>
  <si>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</si>
  <si>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</si>
  <si>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</si>
  <si>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</si>
  <si>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</si>
  <si>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</si>
  <si>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</si>
  <si>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</si>
  <si>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</si>
  <si>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</si>
  <si>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</si>
  <si>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</si>
  <si>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</si>
  <si>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</si>
  <si>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</si>
  <si>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</si>
  <si>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</si>
  <si>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</si>
  <si>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</si>
  <si>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</si>
  <si>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</si>
  <si>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</si>
  <si>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</si>
  <si>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</si>
  <si>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</si>
  <si>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</si>
  <si>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</si>
  <si>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</si>
  <si>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</si>
  <si>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</si>
  <si>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</si>
  <si>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</si>
  <si>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</si>
  <si>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</si>
  <si>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</si>
  <si>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</si>
  <si>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</si>
  <si>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</si>
  <si>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</si>
  <si>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</si>
  <si>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</si>
  <si>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</si>
  <si>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</si>
  <si>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</si>
  <si>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</si>
  <si>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</si>
  <si>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</si>
  <si>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</si>
  <si>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</si>
  <si>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</si>
  <si>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</si>
  <si>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</si>
  <si>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</si>
  <si>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</si>
  <si>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</si>
  <si>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</si>
  <si>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</si>
  <si>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</si>
  <si>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</si>
  <si>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</si>
  <si>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</si>
  <si>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</si>
  <si>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</si>
  <si>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</si>
  <si>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</si>
  <si>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</si>
  <si>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</si>
  <si>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</si>
  <si>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</si>
  <si>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</si>
  <si>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</si>
  <si>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</si>
  <si>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</si>
  <si>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</si>
  <si>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</si>
  <si>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</si>
  <si>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</si>
  <si>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</si>
  <si>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</si>
  <si>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</si>
  <si>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</si>
  <si>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</si>
  <si>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</si>
  <si>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</si>
  <si>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</si>
  <si>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</si>
  <si>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</si>
  <si>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</si>
  <si>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</si>
  <si>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</si>
  <si>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</si>
  <si>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</si>
  <si>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</si>
  <si>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</si>
  <si>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</si>
  <si>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</si>
  <si>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</si>
  <si>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</si>
  <si>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</si>
  <si>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</si>
  <si>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</si>
  <si>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</si>
  <si>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</si>
  <si>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</si>
  <si>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</si>
  <si>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</si>
  <si>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</si>
  <si>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</si>
  <si>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</si>
  <si>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</si>
  <si>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</si>
  <si>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</si>
  <si>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</si>
  <si>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</si>
  <si>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</si>
  <si>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</si>
  <si>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</si>
  <si>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</si>
  <si>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</si>
  <si>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</si>
  <si>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</si>
  <si>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</si>
  <si>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</si>
  <si>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</si>
  <si>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</si>
  <si>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</si>
  <si>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</si>
  <si>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</si>
  <si>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</si>
  <si>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</si>
  <si>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</si>
  <si>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</si>
  <si>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</si>
  <si>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</si>
  <si>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</si>
  <si>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</si>
  <si>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</si>
  <si>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</si>
  <si>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</si>
  <si>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</si>
  <si>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</si>
  <si>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</si>
  <si>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</si>
  <si>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</si>
  <si>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</si>
  <si>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</si>
  <si>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</si>
  <si>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</si>
  <si>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</si>
  <si>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</si>
  <si>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</si>
  <si>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</si>
  <si>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</si>
  <si>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</si>
  <si>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</si>
  <si>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</si>
  <si>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</si>
  <si>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</si>
  <si>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</si>
  <si>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</si>
  <si>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</si>
  <si>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</si>
  <si>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</si>
  <si>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</si>
  <si>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</si>
  <si>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</si>
  <si>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</si>
  <si>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</si>
  <si>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</si>
  <si>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</si>
  <si>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</si>
  <si>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</si>
  <si>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</si>
  <si>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</si>
  <si>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</si>
  <si>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</si>
  <si>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</si>
  <si>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</si>
  <si>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</si>
  <si>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</si>
  <si>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</si>
  <si>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</si>
  <si>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</si>
  <si>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</si>
  <si>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</si>
  <si>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</si>
  <si>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</si>
  <si>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</si>
  <si>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</si>
  <si>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</si>
  <si>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</si>
  <si>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</si>
  <si>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</si>
  <si>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</si>
  <si>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</si>
  <si>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</si>
  <si>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</si>
  <si>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</si>
  <si>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</si>
  <si>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</si>
  <si>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</si>
  <si>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</si>
  <si>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</si>
  <si>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</si>
  <si>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</si>
  <si>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</si>
  <si>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</si>
  <si>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</si>
  <si>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</si>
  <si>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</si>
  <si>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</si>
  <si>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</si>
  <si>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</si>
  <si>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</si>
  <si>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</si>
  <si>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</si>
  <si>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</si>
  <si>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</si>
  <si>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</si>
  <si>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</si>
  <si>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</si>
  <si>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</si>
  <si>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</si>
  <si>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</si>
  <si>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</si>
  <si>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</si>
  <si>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</si>
  <si>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</si>
  <si>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</si>
  <si>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</si>
  <si>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</si>
  <si>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</si>
  <si>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</si>
  <si>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</si>
  <si>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</si>
  <si>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</si>
  <si>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</si>
  <si>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</si>
  <si>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</si>
  <si>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</si>
  <si>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</si>
  <si>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</si>
  <si>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</si>
  <si>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</si>
  <si>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</si>
  <si>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</si>
  <si>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</si>
  <si>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</si>
  <si>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</si>
  <si>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</si>
  <si>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</si>
  <si>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</si>
  <si>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</si>
  <si>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</si>
  <si>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</si>
  <si>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</si>
  <si>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</si>
  <si>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</si>
  <si>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</si>
  <si>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</si>
  <si>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</si>
  <si>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</si>
  <si>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</si>
  <si>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</si>
  <si>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</si>
  <si>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</si>
  <si>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</si>
  <si>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</si>
  <si>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</si>
  <si>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</si>
  <si>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</si>
  <si>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</si>
  <si>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</si>
  <si>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</si>
  <si>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</si>
  <si>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</si>
  <si>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</si>
  <si>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</si>
  <si>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</si>
  <si>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</si>
  <si>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</si>
  <si>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</si>
  <si>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</si>
  <si>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</si>
  <si>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</si>
  <si>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</si>
  <si>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</si>
  <si>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</si>
  <si>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</si>
  <si>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</si>
  <si>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</si>
  <si>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</si>
  <si>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</si>
  <si>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</si>
  <si>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</si>
  <si>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</si>
  <si>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</si>
  <si>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</si>
  <si>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</si>
  <si>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</si>
  <si>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</si>
  <si>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</si>
  <si>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</si>
  <si>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</si>
  <si>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</si>
  <si>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</si>
  <si>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</si>
  <si>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</si>
  <si>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</si>
  <si>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</si>
  <si>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</si>
  <si>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</si>
  <si>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</si>
  <si>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</si>
  <si>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</si>
  <si>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</si>
  <si>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</si>
  <si>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</si>
  <si>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</si>
  <si>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</si>
  <si>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</si>
  <si>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</si>
  <si>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</si>
  <si>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</si>
  <si>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</si>
  <si>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</si>
  <si>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</si>
  <si>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</si>
  <si>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</si>
  <si>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</si>
  <si>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</si>
  <si>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</si>
  <si>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</si>
  <si>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</si>
  <si>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</si>
  <si>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</si>
  <si>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</si>
  <si>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</si>
  <si>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</si>
  <si>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</si>
  <si>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</si>
  <si>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</si>
  <si>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</si>
  <si>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</si>
  <si>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</si>
  <si>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</si>
  <si>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</si>
  <si>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</si>
  <si>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</si>
  <si>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</si>
  <si>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</si>
  <si>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</si>
  <si>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</si>
  <si>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</si>
  <si>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</si>
  <si>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</si>
  <si>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</si>
  <si>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</si>
  <si>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</si>
  <si>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</si>
  <si>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</si>
  <si>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</si>
  <si>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</si>
  <si>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</si>
  <si>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</si>
  <si>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</si>
  <si>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</si>
  <si>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</si>
  <si>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</si>
  <si>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</si>
  <si>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</si>
  <si>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</si>
  <si>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</si>
  <si>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</si>
  <si>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</si>
  <si>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</si>
  <si>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</si>
  <si>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</si>
  <si>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</si>
  <si>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</si>
  <si>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</si>
  <si>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</si>
  <si>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</si>
  <si>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</si>
  <si>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</si>
  <si>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</si>
  <si>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</si>
  <si>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</si>
  <si>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</si>
  <si>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</si>
  <si>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</si>
  <si>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</si>
  <si>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</si>
  <si>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</si>
  <si>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</si>
  <si>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</si>
  <si>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</si>
  <si>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</si>
  <si>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</si>
  <si>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</si>
  <si>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</si>
  <si>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</si>
  <si>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</si>
  <si>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</si>
  <si>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</si>
  <si>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</si>
  <si>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</si>
  <si>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</si>
  <si>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</si>
  <si>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</si>
  <si>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</si>
  <si>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</si>
  <si>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</si>
  <si>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</si>
  <si>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</si>
  <si>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</si>
  <si>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</si>
  <si>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</si>
  <si>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</si>
  <si>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</si>
  <si>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</si>
  <si>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</si>
  <si>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</si>
  <si>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</si>
  <si>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</si>
  <si>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</si>
  <si>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</si>
  <si>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</si>
  <si>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</si>
  <si>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</si>
  <si>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</si>
  <si>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</si>
  <si>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</si>
  <si>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</si>
  <si>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</si>
  <si>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</si>
  <si>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</si>
  <si>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</si>
  <si>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</si>
  <si>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</si>
  <si>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</si>
  <si>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</si>
  <si>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</si>
  <si>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</si>
  <si>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</si>
  <si>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</si>
  <si>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</si>
  <si>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</si>
  <si>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</si>
  <si>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</si>
  <si>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</si>
  <si>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</si>
  <si>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</si>
  <si>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</si>
  <si>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</si>
  <si>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</si>
  <si>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</si>
  <si>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</si>
  <si>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</si>
  <si>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</si>
  <si>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</si>
  <si>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</si>
  <si>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</si>
  <si>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</si>
  <si>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</si>
  <si>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</si>
  <si>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</si>
  <si>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</si>
  <si>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</si>
  <si>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</si>
  <si>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</si>
  <si>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</si>
  <si>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</si>
  <si>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</si>
  <si>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</si>
  <si>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</si>
  <si>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</si>
  <si>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</si>
  <si>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</si>
  <si>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</si>
  <si>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</si>
  <si>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</si>
  <si>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</si>
  <si>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</si>
  <si>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</si>
  <si>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</si>
  <si>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</si>
  <si>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</si>
  <si>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</si>
  <si>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</si>
  <si>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</si>
  <si>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</si>
  <si>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</si>
  <si>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</si>
  <si>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</si>
  <si>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</si>
  <si>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</si>
  <si>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</si>
  <si>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</si>
  <si>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</si>
  <si>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</si>
  <si>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</si>
  <si>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</si>
  <si>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</si>
  <si>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</si>
  <si>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</si>
  <si>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</si>
  <si>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</si>
  <si>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</si>
  <si>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</si>
  <si>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</si>
  <si>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</si>
  <si>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</si>
  <si>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</si>
  <si>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</si>
  <si>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</si>
  <si>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</si>
  <si>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</si>
  <si>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</si>
  <si>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</si>
  <si>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</si>
  <si>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</si>
  <si>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</si>
  <si>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</si>
  <si>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</si>
  <si>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</si>
  <si>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</si>
  <si>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</si>
  <si>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</si>
  <si>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</si>
  <si>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</si>
  <si>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</si>
  <si>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</si>
  <si>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</si>
  <si>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</si>
  <si>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</si>
  <si>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</si>
  <si>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</si>
  <si>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</si>
  <si>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</si>
  <si>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</si>
  <si>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</si>
  <si>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</si>
  <si>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</si>
  <si>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</si>
  <si>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</si>
  <si>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</si>
  <si>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</si>
  <si>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</si>
  <si>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</si>
  <si>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</si>
  <si>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</si>
  <si>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</si>
  <si>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</si>
  <si>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</si>
  <si>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</si>
  <si>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</si>
  <si>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</si>
  <si>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</si>
  <si>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</si>
  <si>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</si>
  <si>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</si>
  <si>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</si>
  <si>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</si>
  <si>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</si>
  <si>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</si>
  <si>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</si>
  <si>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</si>
  <si>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</si>
  <si>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</si>
  <si>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</si>
  <si>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</si>
  <si>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</si>
  <si>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</si>
  <si>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</si>
  <si>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</si>
  <si>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</si>
  <si>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</si>
  <si>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</si>
  <si>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</si>
  <si>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</si>
  <si>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</si>
  <si>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</si>
  <si>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</si>
  <si>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</si>
  <si>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</si>
  <si>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</si>
  <si>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</si>
  <si>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</si>
  <si>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</si>
  <si>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</si>
  <si>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</si>
  <si>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</si>
  <si>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</si>
  <si>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</si>
  <si>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</si>
  <si>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</si>
  <si>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</si>
  <si>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</si>
  <si>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</si>
  <si>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</si>
  <si>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</si>
  <si>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</si>
  <si>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</si>
  <si>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</si>
  <si>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</si>
  <si>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</si>
  <si>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</si>
  <si>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</si>
  <si>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</si>
  <si>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</si>
  <si>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</si>
  <si>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</si>
  <si>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</si>
  <si>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</si>
  <si>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</si>
  <si>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</si>
  <si>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</si>
  <si>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</si>
  <si>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</si>
  <si>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</si>
  <si>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</si>
  <si>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</si>
  <si>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</si>
  <si>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</si>
  <si>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</si>
  <si>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</si>
  <si>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</si>
  <si>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</si>
  <si>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</si>
  <si>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</si>
  <si>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</si>
  <si>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</si>
  <si>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</si>
  <si>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</si>
  <si>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</si>
  <si>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</si>
  <si>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</si>
  <si>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</si>
  <si>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</si>
  <si>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</si>
  <si>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</si>
  <si>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</si>
  <si>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</si>
  <si>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</si>
  <si>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</si>
  <si>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</si>
  <si>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</si>
  <si>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</si>
  <si>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</si>
  <si>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</si>
  <si>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</si>
  <si>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</si>
  <si>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</si>
  <si>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</si>
  <si>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</si>
  <si>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</si>
  <si>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</si>
  <si>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</si>
  <si>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</si>
  <si>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</si>
  <si>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</si>
  <si>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</si>
  <si>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</si>
  <si>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</si>
  <si>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</si>
  <si>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</si>
  <si>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</si>
  <si>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</si>
  <si>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</si>
  <si>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</si>
  <si>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</si>
  <si>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</si>
  <si>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</si>
  <si>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</si>
  <si>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</si>
  <si>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</si>
  <si>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</si>
  <si>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</si>
  <si>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</si>
  <si>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</si>
  <si>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</si>
  <si>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</si>
  <si>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</si>
  <si>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</si>
  <si>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</si>
  <si>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</si>
  <si>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</si>
  <si>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</si>
  <si>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</si>
  <si>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</si>
  <si>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</si>
  <si>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</si>
  <si>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</si>
  <si>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</si>
  <si>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</si>
  <si>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</si>
  <si>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</si>
  <si>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</si>
  <si>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</si>
  <si>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</si>
  <si>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</si>
  <si>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</si>
  <si>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</si>
  <si>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</si>
  <si>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</si>
  <si>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</si>
  <si>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</si>
  <si>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</si>
  <si>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</si>
  <si>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</si>
  <si>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</si>
  <si>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</si>
  <si>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</si>
  <si>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</si>
  <si>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</si>
  <si>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</si>
  <si>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</si>
  <si>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</si>
  <si>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</si>
  <si>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</si>
  <si>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</si>
  <si>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</si>
  <si>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</si>
  <si>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</si>
  <si>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</si>
  <si>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</si>
  <si>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</si>
  <si>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</si>
  <si>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</si>
  <si>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</si>
  <si>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</si>
  <si>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</si>
  <si>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</si>
  <si>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</si>
  <si>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</si>
  <si>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</si>
  <si>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</si>
  <si>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</si>
  <si>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</si>
  <si>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</si>
  <si>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</si>
  <si>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</si>
  <si>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</si>
  <si>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</si>
  <si>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</si>
  <si>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</si>
  <si>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</si>
  <si>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</si>
  <si>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</si>
  <si>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</si>
  <si>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</si>
  <si>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</si>
  <si>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</si>
  <si>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</si>
  <si>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</si>
  <si>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</si>
  <si>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</si>
  <si>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</si>
  <si>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</si>
  <si>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</si>
  <si>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</si>
  <si>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</si>
  <si>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</si>
  <si>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</si>
  <si>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</si>
  <si>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</si>
  <si>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</si>
  <si>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</si>
  <si>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</si>
  <si>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</si>
  <si>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</si>
  <si>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</si>
  <si>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</si>
  <si>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</si>
  <si>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</si>
  <si>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</si>
  <si>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</si>
  <si>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</si>
  <si>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</si>
  <si>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</si>
  <si>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</si>
  <si>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</si>
  <si>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</si>
  <si>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</si>
  <si>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</si>
  <si>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</si>
  <si>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</si>
  <si>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</si>
  <si>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</si>
  <si>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</si>
  <si>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</si>
  <si>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</si>
  <si>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</si>
  <si>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</si>
  <si>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</si>
  <si>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</si>
  <si>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</si>
  <si>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</si>
  <si>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</si>
  <si>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</si>
  <si>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</si>
  <si>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</si>
  <si>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</si>
  <si>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</si>
  <si>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</si>
  <si>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</si>
  <si>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</si>
  <si>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</si>
  <si>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</si>
  <si>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</si>
  <si>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</si>
  <si>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</si>
  <si>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</si>
  <si>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</si>
  <si>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</si>
  <si>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</si>
  <si>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</si>
  <si>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</si>
  <si>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</si>
  <si>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</si>
  <si>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</si>
  <si>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</si>
  <si>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</si>
  <si>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</si>
  <si>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</si>
  <si>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</si>
  <si>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</si>
  <si>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</si>
  <si>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</si>
  <si>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</si>
  <si>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</si>
  <si>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</si>
  <si>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</si>
  <si>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</si>
  <si>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</si>
  <si>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</si>
  <si>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</si>
  <si>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</si>
  <si>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</si>
  <si>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</si>
  <si>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</si>
  <si>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</si>
  <si>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</si>
  <si>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</si>
  <si>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</si>
  <si>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</si>
  <si>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</si>
  <si>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</si>
  <si>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</si>
  <si>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</si>
  <si>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</si>
  <si>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</si>
  <si>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</si>
  <si>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</si>
  <si>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</si>
  <si>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</si>
  <si>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</si>
  <si>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</si>
  <si>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</si>
  <si>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</si>
  <si>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</si>
  <si>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</si>
  <si>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</si>
  <si>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</si>
  <si>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</si>
  <si>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</si>
  <si>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</si>
  <si>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</si>
  <si>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</si>
  <si>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</si>
  <si>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</si>
  <si>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</si>
  <si>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</si>
  <si>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</si>
  <si>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</si>
  <si>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</si>
  <si>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</si>
  <si>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</si>
  <si>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</si>
  <si>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</si>
  <si>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</si>
  <si>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</si>
  <si>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</si>
  <si>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</si>
  <si>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</si>
  <si>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</si>
  <si>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</si>
  <si>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</si>
  <si>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</si>
  <si>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</si>
  <si>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</si>
  <si>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</si>
  <si>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</si>
  <si>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</si>
  <si>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</si>
  <si>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</si>
  <si>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</si>
  <si>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</si>
  <si>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</si>
  <si>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</si>
  <si>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</si>
  <si>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</si>
  <si>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</si>
  <si>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</si>
  <si>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</si>
  <si>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</si>
  <si>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</si>
  <si>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</si>
  <si>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</si>
  <si>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</si>
  <si>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</si>
  <si>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</si>
  <si>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</si>
  <si>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</si>
  <si>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</si>
  <si>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</si>
  <si>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</si>
  <si>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</si>
  <si>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</si>
  <si>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</si>
  <si>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</si>
  <si>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</si>
  <si>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</si>
  <si>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</si>
  <si>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</si>
  <si>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</si>
  <si>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</si>
  <si>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</si>
  <si>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</si>
  <si>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</si>
  <si>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</si>
  <si>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</si>
  <si>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</si>
  <si>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</si>
  <si>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</si>
  <si>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</si>
  <si>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</si>
  <si>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</si>
  <si>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</si>
  <si>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</si>
  <si>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</si>
  <si>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</si>
  <si>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</si>
  <si>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</si>
  <si>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</si>
  <si>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</si>
  <si>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</si>
  <si>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</si>
  <si>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</si>
  <si>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</si>
  <si>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</si>
  <si>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</si>
  <si>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</si>
  <si>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</si>
  <si>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</si>
  <si>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</si>
  <si>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</si>
  <si>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</si>
  <si>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</si>
  <si>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</si>
  <si>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</si>
  <si>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</si>
  <si>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</si>
  <si>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</si>
  <si>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</si>
  <si>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</si>
  <si>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</si>
  <si>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</si>
  <si>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</si>
  <si>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</si>
  <si>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</si>
  <si>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</si>
  <si>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</si>
  <si>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</si>
  <si>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</si>
  <si>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</si>
  <si>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</si>
  <si>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</si>
  <si>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</si>
  <si>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</si>
  <si>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</si>
  <si>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</si>
  <si>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</si>
  <si>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</si>
  <si>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</si>
  <si>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</si>
  <si>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</si>
  <si>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</si>
  <si>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</si>
  <si>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</si>
  <si>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</si>
  <si>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</si>
  <si>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</si>
  <si>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</si>
  <si>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</si>
  <si>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</si>
  <si>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</si>
  <si>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</si>
  <si>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</si>
  <si>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</si>
  <si>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</si>
  <si>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</si>
  <si>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</si>
  <si>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</si>
  <si>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</si>
  <si>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</si>
  <si>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</si>
  <si>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</si>
  <si>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</si>
  <si>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</si>
  <si>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</si>
  <si>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</si>
  <si>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</si>
  <si>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</si>
  <si>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</si>
  <si>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</si>
  <si>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</si>
  <si>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</si>
  <si>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</si>
  <si>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</si>
  <si>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</si>
  <si>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</si>
  <si>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</si>
  <si>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</si>
  <si>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</si>
  <si>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</si>
  <si>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</si>
  <si>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</si>
  <si>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</si>
  <si>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</si>
  <si>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</si>
  <si>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</si>
  <si>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</si>
  <si>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</si>
  <si>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</si>
  <si>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</si>
  <si>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</si>
  <si>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</si>
  <si>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</si>
  <si>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</si>
  <si>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</si>
  <si>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</si>
  <si>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</si>
  <si>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</si>
  <si>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</si>
  <si>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</si>
  <si>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</si>
  <si>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</si>
  <si>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</si>
  <si>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</si>
  <si>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</si>
  <si>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</si>
  <si>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</si>
  <si>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</si>
  <si>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</si>
  <si>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</si>
  <si>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</si>
  <si>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</si>
  <si>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</si>
  <si>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</si>
  <si>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</si>
  <si>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</si>
  <si>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</si>
  <si>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</si>
  <si>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</si>
  <si>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</si>
  <si>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</si>
  <si>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</si>
  <si>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</si>
  <si>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</si>
  <si>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</si>
  <si>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</si>
  <si>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</si>
  <si>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</si>
  <si>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</si>
  <si>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</si>
  <si>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</si>
  <si>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</si>
  <si>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</si>
  <si>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</si>
  <si>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</si>
  <si>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</si>
  <si>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</si>
  <si>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</si>
  <si>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</si>
  <si>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</si>
  <si>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</si>
  <si>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</si>
  <si>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</si>
  <si>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</si>
  <si>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</si>
  <si>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</si>
  <si>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</si>
  <si>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</si>
  <si>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</si>
  <si>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</si>
  <si>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</si>
  <si>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</si>
  <si>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</si>
  <si>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</si>
  <si>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</si>
  <si>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</si>
  <si>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</si>
  <si>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</si>
  <si>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</si>
  <si>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</si>
  <si>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</si>
  <si>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</si>
  <si>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</si>
  <si>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</si>
  <si>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</si>
  <si>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</si>
  <si>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</si>
  <si>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</si>
  <si>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</si>
  <si>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</si>
  <si>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</si>
  <si>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</si>
  <si>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</si>
  <si>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</si>
  <si>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</si>
  <si>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</si>
  <si>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</si>
  <si>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</si>
  <si>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</si>
  <si>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</si>
  <si>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</si>
  <si>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</si>
  <si>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</si>
  <si>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</si>
  <si>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</si>
  <si>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</si>
  <si>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</si>
  <si>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</si>
  <si>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</si>
  <si>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</si>
  <si>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</si>
  <si>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</si>
  <si>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</si>
  <si>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</si>
  <si>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</si>
  <si>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</si>
  <si>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</si>
  <si>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</si>
  <si>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</si>
  <si>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</si>
  <si>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</si>
  <si>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</si>
  <si>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</si>
  <si>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</si>
  <si>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</si>
  <si>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</si>
  <si>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</si>
  <si>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</si>
  <si>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</si>
  <si>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</si>
  <si>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</si>
  <si>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</si>
  <si>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</si>
  <si>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</si>
  <si>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</si>
  <si>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</si>
  <si>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</si>
  <si>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</si>
  <si>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</si>
  <si>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</si>
  <si>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</si>
  <si>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</si>
  <si>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</si>
  <si>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</si>
  <si>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</si>
  <si>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</si>
  <si>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</si>
  <si>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</si>
  <si>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</si>
  <si>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</si>
  <si>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</si>
  <si>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</si>
  <si>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</si>
  <si>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</si>
  <si>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</si>
  <si>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</si>
  <si>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</si>
  <si>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</si>
  <si>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</si>
  <si>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</si>
  <si>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</si>
  <si>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</si>
  <si>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</si>
  <si>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</si>
  <si>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</si>
  <si>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</si>
  <si>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</si>
  <si>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</si>
  <si>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</si>
  <si>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</si>
  <si>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</si>
  <si>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</si>
  <si>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</si>
  <si>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</si>
  <si>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</si>
  <si>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</si>
  <si>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</si>
  <si>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</si>
  <si>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</si>
  <si>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</si>
  <si>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</si>
  <si>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</si>
  <si>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</si>
  <si>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</si>
  <si>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</si>
  <si>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</si>
  <si>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</si>
  <si>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</si>
  <si>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</si>
  <si>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</si>
  <si>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</si>
  <si>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</si>
  <si>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</si>
  <si>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</si>
  <si>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</si>
  <si>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</si>
  <si>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</si>
  <si>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</si>
  <si>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</si>
  <si>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</si>
  <si>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</si>
  <si>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</si>
  <si>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</si>
  <si>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</si>
  <si>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</si>
  <si>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</si>
  <si>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</si>
  <si>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</si>
  <si>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</si>
  <si>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</si>
  <si>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</si>
  <si>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</si>
  <si>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</si>
  <si>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</si>
  <si>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</si>
  <si>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</si>
  <si>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</si>
  <si>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</si>
  <si>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</si>
  <si>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</si>
  <si>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</si>
  <si>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</si>
  <si>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</si>
  <si>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</si>
  <si>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</si>
  <si>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</si>
  <si>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</si>
  <si>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</si>
  <si>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</si>
  <si>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</si>
  <si>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</si>
  <si>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</si>
  <si>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</si>
  <si>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</si>
  <si>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</si>
  <si>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</si>
  <si>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</si>
  <si>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</si>
  <si>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</si>
  <si>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</si>
  <si>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</si>
  <si>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</si>
  <si>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</si>
  <si>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</si>
  <si>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</si>
  <si>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</si>
  <si>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</si>
  <si>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</si>
  <si>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</si>
  <si>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</si>
  <si>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</si>
  <si>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</si>
  <si>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</si>
  <si>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</si>
  <si>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</si>
  <si>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</si>
  <si>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</si>
  <si>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</si>
  <si>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</si>
  <si>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</si>
  <si>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</si>
  <si>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</si>
  <si>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</si>
  <si>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</si>
  <si>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</si>
  <si>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</si>
  <si>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</si>
  <si>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</si>
  <si>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</si>
  <si>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</si>
  <si>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</si>
  <si>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</si>
  <si>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</si>
  <si>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</si>
  <si>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</si>
  <si>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</si>
  <si>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</si>
  <si>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</si>
  <si>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</si>
  <si>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</si>
  <si>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</si>
  <si>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</si>
  <si>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</si>
  <si>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</si>
  <si>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</si>
  <si>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</si>
  <si>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</si>
  <si>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</si>
  <si>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</si>
  <si>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</si>
  <si>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</si>
  <si>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</si>
  <si>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</si>
  <si>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</si>
  <si>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</si>
  <si>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</si>
  <si>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</si>
  <si>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</si>
  <si>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</si>
  <si>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</si>
  <si>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</si>
  <si>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</si>
  <si>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</si>
  <si>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</si>
  <si>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</si>
  <si>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</si>
  <si>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</si>
  <si>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</si>
  <si>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</si>
  <si>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</si>
  <si>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</si>
  <si>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</si>
  <si>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</si>
  <si>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</si>
  <si>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</si>
  <si>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</si>
  <si>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</si>
  <si>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</si>
  <si>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</si>
  <si>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</si>
  <si>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</si>
  <si>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</si>
  <si>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</si>
  <si>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</si>
  <si>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</si>
  <si>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</si>
  <si>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</si>
  <si>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</si>
  <si>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</si>
  <si>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</si>
  <si>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</si>
  <si>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</si>
  <si>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</si>
  <si>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</si>
  <si>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</si>
  <si>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</si>
  <si>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</si>
  <si>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</si>
  <si>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</si>
  <si>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</si>
  <si>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</si>
  <si>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</si>
  <si>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</si>
  <si>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</si>
  <si>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</si>
  <si>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</si>
  <si>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</si>
  <si>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</si>
  <si>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</si>
  <si>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</si>
  <si>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</si>
  <si>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</si>
  <si>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</si>
  <si>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</si>
  <si>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</si>
  <si>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</si>
  <si>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</si>
  <si>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</si>
  <si>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</si>
  <si>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</si>
  <si>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</si>
  <si>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</si>
  <si>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</si>
  <si>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</si>
  <si>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</si>
  <si>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</si>
  <si>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</si>
  <si>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</si>
  <si>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</si>
  <si>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</si>
  <si>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</si>
  <si>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</si>
  <si>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</si>
  <si>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</si>
  <si>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</si>
  <si>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</si>
  <si>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</si>
  <si>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</si>
  <si>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</si>
  <si>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</si>
  <si>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</si>
  <si>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</si>
  <si>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</si>
  <si>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</si>
  <si>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</si>
  <si>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</si>
  <si>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</si>
  <si>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</si>
  <si>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</si>
  <si>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</si>
  <si>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</si>
  <si>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</si>
  <si>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</si>
  <si>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</si>
  <si>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</si>
  <si>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</si>
  <si>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</si>
  <si>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</si>
  <si>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</si>
  <si>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</si>
  <si>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</si>
  <si>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</si>
  <si>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</si>
  <si>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</si>
  <si>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</si>
  <si>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</si>
  <si>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</si>
  <si>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</si>
  <si>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</si>
  <si>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</si>
  <si>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</si>
  <si>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</si>
  <si>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</si>
  <si>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</si>
  <si>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</si>
  <si>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</si>
  <si>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</si>
  <si>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</si>
  <si>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</si>
  <si>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</si>
  <si>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</si>
  <si>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</si>
  <si>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</si>
  <si>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</si>
  <si>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</si>
  <si>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</si>
  <si>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</si>
  <si>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</si>
  <si>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</si>
  <si>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</si>
  <si>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</si>
  <si>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</si>
  <si>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</si>
  <si>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</si>
  <si>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</si>
  <si>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</si>
  <si>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</si>
  <si>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</si>
  <si>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</si>
  <si>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</si>
  <si>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</si>
  <si>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</si>
  <si>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</si>
  <si>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</si>
  <si>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</si>
  <si>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</si>
  <si>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</si>
  <si>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</si>
  <si>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</si>
  <si>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</si>
  <si>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</si>
  <si>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</si>
  <si>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</si>
  <si>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</si>
  <si>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</si>
  <si>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</si>
  <si>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</si>
  <si>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</si>
  <si>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</si>
  <si>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</si>
  <si>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</si>
  <si>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</si>
  <si>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</si>
  <si>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</si>
  <si>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</si>
  <si>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</si>
  <si>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</si>
  <si>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</si>
  <si>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</si>
  <si>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</si>
  <si>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</si>
  <si>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</si>
  <si>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</si>
  <si>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</si>
  <si>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</si>
  <si>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</si>
  <si>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</si>
  <si>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</si>
  <si>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</si>
  <si>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</si>
  <si>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</si>
  <si>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</si>
  <si>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</si>
  <si>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</si>
  <si>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</si>
  <si>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</si>
  <si>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</si>
  <si>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</si>
  <si>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</si>
  <si>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</si>
  <si>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</si>
  <si>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</si>
  <si>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</si>
  <si>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</si>
  <si>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</si>
  <si>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</si>
  <si>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</si>
  <si>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</si>
  <si>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</si>
  <si>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</si>
  <si>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</si>
  <si>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</si>
  <si>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</si>
  <si>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</si>
  <si>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</si>
  <si>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</si>
  <si>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</si>
  <si>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</si>
  <si>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</si>
  <si>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</si>
  <si>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</si>
  <si>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</si>
  <si>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</si>
  <si>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</si>
  <si>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</si>
  <si>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</si>
  <si>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</si>
  <si>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</si>
  <si>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</si>
  <si>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</si>
  <si>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</si>
  <si>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</si>
  <si>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</si>
  <si>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</si>
  <si>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</si>
  <si>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</si>
  <si>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</si>
  <si>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</si>
  <si>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</si>
  <si>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</si>
  <si>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</si>
  <si>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</si>
  <si>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</si>
  <si>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</si>
  <si>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</si>
  <si>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</si>
  <si>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</si>
  <si>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</si>
  <si>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</si>
  <si>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</si>
  <si>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</si>
  <si>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</si>
  <si>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</si>
  <si>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</si>
  <si>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</si>
  <si>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</si>
  <si>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</si>
  <si>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</si>
  <si>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</si>
  <si>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</si>
  <si>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</si>
  <si>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</si>
  <si>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</si>
  <si>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</si>
  <si>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</si>
  <si>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</si>
  <si>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</si>
  <si>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</si>
  <si>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</si>
  <si>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</si>
  <si>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</si>
  <si>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</si>
  <si>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</si>
  <si>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</si>
  <si>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</si>
  <si>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</si>
  <si>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</si>
  <si>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</si>
  <si>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</si>
  <si>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</si>
  <si>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</si>
  <si>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</si>
  <si>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</si>
  <si>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</si>
  <si>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</si>
  <si>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</si>
  <si>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</si>
  <si>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</si>
  <si>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</si>
  <si>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</si>
  <si>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</si>
  <si>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</si>
  <si>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</si>
  <si>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</si>
  <si>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</si>
  <si>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</si>
  <si>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</si>
  <si>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</si>
  <si>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</si>
  <si>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</si>
  <si>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</si>
  <si>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</si>
  <si>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</si>
  <si>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</si>
  <si>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</si>
  <si>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</si>
  <si>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</si>
  <si>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</si>
  <si>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</si>
  <si>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</si>
  <si>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</si>
  <si>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</si>
  <si>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</si>
  <si>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</si>
  <si>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</si>
  <si>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</si>
  <si>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</si>
  <si>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</si>
  <si>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</si>
  <si>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</si>
  <si>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</si>
  <si>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</si>
  <si>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</si>
  <si>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</si>
  <si>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</si>
  <si>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</si>
  <si>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</si>
  <si>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</si>
  <si>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</si>
  <si>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</si>
  <si>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</si>
  <si>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</si>
  <si>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</si>
  <si>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</si>
  <si>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</si>
  <si>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</si>
  <si>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</si>
  <si>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</si>
  <si>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</si>
  <si>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</si>
  <si>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</si>
  <si>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</si>
  <si>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</si>
  <si>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</si>
  <si>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</si>
  <si>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</si>
  <si>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</si>
  <si>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</si>
  <si>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</si>
  <si>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</si>
  <si>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</si>
  <si>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</si>
  <si>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</si>
  <si>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</si>
  <si>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</si>
  <si>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</si>
  <si>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</si>
  <si>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</si>
  <si>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</si>
  <si>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</si>
  <si>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</si>
  <si>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</si>
  <si>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</si>
  <si>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</si>
  <si>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</si>
  <si>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</si>
  <si>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</si>
  <si>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</si>
  <si>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</si>
  <si>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</si>
  <si>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</si>
  <si>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</si>
  <si>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</si>
  <si>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</si>
  <si>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</si>
  <si>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</si>
  <si>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</si>
  <si>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</si>
  <si>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</si>
  <si>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</si>
  <si>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</si>
  <si>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</si>
  <si>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</si>
  <si>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</si>
  <si>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</si>
  <si>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</si>
  <si>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</si>
  <si>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</si>
  <si>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</si>
  <si>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</si>
  <si>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</si>
  <si>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</si>
  <si>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</si>
  <si>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</si>
  <si>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</si>
  <si>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</si>
  <si>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</si>
  <si>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</si>
  <si>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</si>
  <si>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</si>
  <si>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</si>
  <si>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</si>
  <si>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</si>
  <si>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</si>
  <si>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</si>
  <si>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</si>
  <si>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</si>
  <si>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</si>
  <si>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</si>
  <si>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</si>
  <si>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</si>
  <si>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</si>
  <si>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</si>
  <si>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</si>
  <si>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</si>
  <si>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</si>
  <si>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</si>
  <si>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</si>
  <si>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</si>
  <si>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</si>
  <si>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</si>
  <si>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</si>
  <si>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</si>
  <si>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</si>
  <si>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</si>
  <si>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</si>
  <si>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</si>
  <si>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</si>
  <si>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</si>
  <si>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</si>
  <si>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</si>
  <si>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</si>
  <si>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</si>
  <si>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</si>
  <si>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</si>
  <si>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</si>
  <si>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</si>
  <si>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</si>
  <si>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</si>
  <si>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</si>
  <si>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</si>
  <si>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</si>
  <si>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</si>
  <si>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</si>
  <si>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</si>
  <si>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</si>
  <si>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</si>
  <si>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</si>
  <si>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</si>
  <si>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</si>
  <si>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</si>
  <si>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</si>
  <si>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</si>
  <si>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</si>
  <si>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</si>
  <si>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</si>
  <si>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</si>
  <si>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</si>
  <si>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</si>
  <si>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</si>
  <si>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</si>
  <si>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</si>
  <si>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</si>
  <si>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</si>
  <si>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</si>
  <si>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</si>
  <si>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</si>
  <si>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</si>
  <si>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</si>
  <si>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</si>
  <si>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</si>
  <si>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</si>
  <si>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</si>
  <si>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</si>
  <si>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</si>
  <si>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</si>
  <si>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</si>
  <si>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</si>
  <si>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</si>
  <si>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</si>
  <si>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</si>
  <si>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</si>
  <si>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</si>
  <si>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</si>
  <si>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</si>
  <si>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</si>
  <si>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</si>
  <si>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</si>
  <si>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</si>
  <si>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</si>
  <si>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</si>
  <si>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</si>
  <si>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</si>
  <si>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</si>
  <si>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</si>
  <si>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</si>
  <si>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</si>
  <si>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</si>
  <si>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</si>
  <si>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</si>
  <si>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</si>
  <si>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</si>
  <si>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</si>
  <si>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</si>
  <si>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</si>
  <si>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</si>
  <si>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</si>
  <si>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</si>
  <si>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</si>
  <si>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</si>
  <si>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</si>
  <si>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</si>
  <si>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</si>
  <si>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</si>
  <si>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</si>
  <si>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</si>
  <si>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</si>
  <si>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</si>
  <si>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</si>
  <si>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</si>
  <si>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</si>
  <si>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</si>
  <si>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</si>
  <si>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</si>
  <si>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</si>
  <si>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</si>
  <si>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</si>
  <si>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</si>
  <si>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</si>
  <si>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</si>
  <si>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</si>
  <si>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</si>
  <si>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</si>
  <si>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</si>
  <si>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</si>
  <si>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</si>
  <si>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</si>
  <si>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</si>
  <si>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</si>
  <si>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</si>
  <si>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</si>
  <si>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</si>
  <si>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</si>
  <si>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</si>
  <si>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</si>
  <si>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</si>
  <si>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</si>
  <si>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</si>
  <si>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</si>
  <si>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</si>
  <si>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</si>
  <si>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</si>
  <si>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</si>
  <si>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</si>
  <si>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</si>
  <si>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</si>
  <si>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</si>
  <si>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</si>
  <si>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</si>
  <si>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</si>
  <si>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</si>
  <si>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</si>
  <si>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</si>
  <si>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</si>
  <si>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</si>
  <si>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</si>
  <si>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</si>
  <si>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</si>
  <si>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</si>
  <si>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</si>
  <si>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</si>
  <si>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</si>
  <si>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</si>
  <si>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</si>
  <si>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</si>
  <si>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</si>
  <si>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</si>
  <si>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</si>
  <si>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</si>
  <si>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</si>
  <si>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</si>
  <si>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</si>
  <si>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</si>
  <si>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</si>
  <si>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</si>
  <si>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</si>
  <si>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</si>
  <si>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</si>
  <si>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</si>
  <si>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</si>
  <si>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</si>
  <si>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</si>
  <si>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</si>
  <si>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</si>
  <si>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</si>
  <si>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</si>
  <si>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</si>
  <si>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</si>
  <si>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</si>
  <si>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</si>
  <si>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</si>
  <si>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</si>
  <si>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</si>
  <si>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</si>
  <si>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</si>
  <si>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</si>
  <si>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</si>
  <si>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</si>
  <si>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</si>
  <si>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</si>
  <si>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</si>
  <si>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</si>
  <si>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</si>
  <si>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</si>
  <si>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</si>
  <si>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</si>
  <si>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</si>
  <si>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</si>
  <si>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</si>
  <si>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</si>
  <si>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</si>
  <si>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</si>
  <si>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</si>
  <si>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</si>
  <si>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</si>
  <si>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</si>
  <si>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</si>
  <si>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</si>
  <si>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</si>
  <si>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</si>
  <si>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</si>
  <si>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</si>
  <si>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</si>
  <si>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</si>
  <si>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</si>
  <si>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</si>
  <si>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</si>
  <si>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</si>
  <si>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</si>
  <si>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</si>
  <si>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</si>
  <si>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</si>
  <si>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</si>
  <si>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</si>
  <si>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</si>
  <si>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</si>
  <si>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</si>
  <si>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</si>
  <si>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</si>
  <si>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</si>
  <si>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</si>
  <si>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</si>
  <si>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</si>
  <si>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</si>
  <si>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</si>
  <si>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</si>
  <si>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</si>
  <si>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</si>
  <si>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</si>
  <si>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</si>
  <si>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</si>
  <si>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</si>
  <si>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</si>
  <si>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</si>
  <si>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</si>
  <si>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</si>
  <si>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</si>
  <si>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</si>
  <si>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</si>
  <si>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</si>
  <si>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</si>
  <si>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</si>
  <si>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</si>
  <si>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</si>
  <si>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</si>
  <si>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</si>
  <si>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</si>
  <si>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</si>
  <si>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</si>
  <si>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</si>
  <si>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</si>
  <si>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</si>
  <si>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</si>
  <si>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</si>
  <si>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</si>
  <si>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</si>
  <si>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</si>
  <si>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</si>
  <si>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</si>
  <si>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</si>
  <si>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</si>
  <si>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</si>
  <si>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</si>
  <si>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</si>
  <si>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</si>
  <si>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</si>
  <si>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</si>
  <si>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</si>
  <si>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</si>
  <si>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</si>
  <si>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</si>
  <si>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</si>
  <si>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</si>
  <si>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</si>
  <si>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</si>
  <si>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</si>
  <si>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</si>
  <si>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</si>
  <si>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</si>
  <si>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</si>
  <si>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</si>
  <si>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</si>
  <si>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</si>
  <si>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</si>
  <si>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</si>
  <si>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</si>
  <si>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</si>
  <si>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</si>
  <si>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</si>
  <si>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</si>
  <si>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</si>
  <si>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</si>
  <si>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</si>
  <si>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</si>
  <si>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</si>
  <si>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</si>
  <si>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</si>
  <si>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</si>
  <si>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</si>
  <si>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</si>
  <si>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</si>
  <si>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</si>
  <si>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</si>
  <si>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</si>
  <si>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</si>
  <si>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</si>
  <si>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</si>
  <si>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</si>
  <si>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</si>
  <si>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</si>
  <si>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</si>
  <si>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</si>
  <si>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</si>
  <si>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</si>
  <si>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</si>
  <si>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</si>
  <si>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</si>
  <si>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</si>
  <si>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</si>
  <si>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</si>
  <si>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</si>
  <si>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</si>
  <si>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</si>
  <si>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</si>
  <si>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</si>
  <si>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</si>
  <si>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</si>
  <si>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</si>
  <si>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</si>
  <si>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</si>
  <si>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</si>
  <si>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</si>
  <si>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</si>
  <si>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</si>
  <si>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</si>
  <si>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</si>
  <si>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</si>
  <si>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</si>
  <si>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</si>
  <si>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</si>
  <si>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</si>
  <si>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</si>
  <si>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</si>
  <si>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</si>
  <si>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</si>
  <si>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</si>
  <si>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</si>
  <si>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</si>
  <si>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</si>
  <si>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</si>
  <si>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</si>
  <si>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</si>
  <si>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</si>
  <si>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</si>
  <si>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</si>
  <si>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</si>
  <si>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</si>
  <si>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</si>
  <si>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</si>
  <si>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</si>
  <si>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</si>
  <si>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</si>
  <si>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</si>
  <si>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</si>
  <si>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</si>
  <si>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</si>
  <si>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</si>
  <si>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</si>
  <si>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</si>
  <si>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</si>
  <si>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</si>
  <si>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</si>
  <si>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</si>
  <si>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</si>
  <si>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</si>
  <si>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</si>
  <si>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</si>
  <si>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</si>
  <si>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</si>
  <si>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</si>
  <si>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</si>
  <si>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</si>
  <si>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</si>
  <si>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</si>
  <si>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</si>
  <si>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</si>
  <si>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</si>
  <si>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</si>
  <si>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</si>
  <si>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</si>
  <si>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</si>
  <si>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</si>
  <si>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</si>
  <si>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</si>
  <si>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</si>
  <si>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</si>
  <si>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</si>
  <si>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</si>
  <si>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</si>
  <si>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</si>
  <si>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</si>
  <si>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</si>
  <si>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</si>
  <si>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</si>
  <si>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</si>
  <si>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</si>
  <si>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</si>
  <si>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</si>
  <si>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</si>
  <si>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</si>
  <si>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</si>
  <si>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</si>
  <si>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</si>
  <si>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</si>
  <si>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</si>
  <si>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</si>
  <si>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</si>
  <si>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</si>
  <si>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</si>
  <si>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</si>
  <si>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</si>
  <si>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</si>
  <si>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</si>
  <si>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</si>
  <si>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</si>
  <si>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</si>
  <si>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</si>
  <si>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</si>
  <si>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</si>
  <si>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</si>
  <si>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</si>
  <si>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</si>
  <si>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</si>
  <si>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</si>
  <si>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</si>
  <si>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</si>
  <si>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</si>
  <si>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</si>
  <si>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</si>
  <si>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</si>
  <si>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</si>
  <si>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</si>
  <si>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</si>
  <si>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</si>
  <si>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</si>
  <si>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</si>
  <si>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</si>
  <si>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</si>
  <si>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</si>
  <si>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</si>
  <si>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</si>
  <si>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</si>
  <si>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</si>
  <si>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</si>
  <si>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</si>
  <si>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</si>
  <si>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</si>
  <si>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</si>
  <si>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</si>
  <si>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</si>
  <si>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</si>
  <si>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</si>
  <si>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</si>
  <si>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</si>
  <si>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</si>
  <si>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</si>
  <si>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</si>
  <si>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</si>
  <si>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</si>
  <si>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</si>
  <si>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</si>
  <si>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</si>
  <si>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</si>
  <si>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</si>
  <si>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</si>
  <si>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</si>
  <si>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</si>
  <si>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</si>
  <si>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</si>
  <si>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</si>
  <si>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</si>
  <si>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</si>
  <si>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</si>
  <si>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</si>
  <si>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</si>
  <si>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</si>
  <si>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</si>
  <si>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</si>
  <si>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</si>
  <si>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</si>
  <si>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</si>
  <si>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</si>
  <si>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</si>
  <si>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</si>
  <si>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</si>
  <si>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</si>
  <si>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</si>
  <si>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</si>
  <si>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</si>
  <si>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</si>
  <si>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</si>
  <si>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</si>
  <si>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</si>
  <si>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</si>
  <si>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</si>
  <si>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</si>
  <si>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</si>
  <si>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</si>
  <si>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</si>
  <si>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</si>
  <si>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</si>
  <si>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</si>
  <si>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</si>
  <si>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</si>
  <si>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</si>
  <si>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</si>
  <si>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</si>
  <si>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</si>
  <si>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</si>
  <si>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</si>
  <si>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</si>
  <si>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</si>
  <si>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</si>
  <si>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</si>
  <si>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</si>
  <si>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</si>
  <si>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</si>
  <si>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</si>
  <si>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</si>
  <si>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</si>
  <si>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</si>
  <si>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</si>
  <si>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</si>
  <si>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</si>
  <si>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</si>
  <si>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</si>
  <si>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</si>
  <si>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</si>
  <si>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</si>
  <si>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</si>
  <si>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</si>
  <si>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</si>
  <si>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</si>
  <si>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</si>
  <si>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</si>
  <si>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</si>
  <si>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</si>
  <si>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</si>
  <si>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</si>
  <si>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</si>
  <si>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</si>
  <si>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</si>
  <si>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</si>
  <si>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</si>
  <si>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</si>
  <si>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</si>
  <si>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</si>
  <si>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</si>
  <si>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</si>
  <si>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</si>
  <si>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</si>
  <si>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</si>
  <si>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</si>
  <si>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</si>
  <si>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</si>
  <si>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</si>
  <si>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</si>
  <si>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</si>
  <si>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</si>
  <si>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</si>
  <si>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</si>
  <si>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</si>
  <si>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</si>
  <si>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</si>
  <si>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</si>
  <si>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</si>
  <si>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</si>
  <si>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</si>
  <si>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</si>
  <si>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</si>
  <si>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</si>
  <si>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</si>
  <si>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</si>
  <si>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</si>
  <si>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</si>
  <si>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</si>
  <si>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</si>
  <si>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</si>
  <si>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</si>
  <si>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</si>
  <si>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</si>
  <si>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</si>
  <si>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</si>
  <si>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</si>
  <si>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</si>
  <si>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</si>
  <si>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</si>
  <si>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</si>
  <si>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</si>
  <si>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</si>
  <si>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</si>
  <si>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</si>
  <si>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</si>
  <si>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</si>
  <si>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</si>
  <si>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</si>
  <si>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</si>
  <si>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</si>
  <si>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</si>
  <si>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</si>
  <si>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</si>
  <si>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</si>
  <si>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</si>
  <si>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</si>
  <si>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</si>
  <si>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</si>
  <si>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</si>
  <si>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</si>
  <si>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</si>
  <si>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</si>
  <si>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</si>
  <si>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</si>
  <si>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</si>
  <si>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</si>
  <si>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</si>
  <si>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</si>
  <si>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</si>
  <si>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</si>
  <si>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</si>
  <si>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</si>
  <si>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</si>
  <si>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</si>
  <si>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</si>
  <si>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</si>
  <si>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</si>
  <si>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</si>
  <si>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</si>
  <si>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</si>
  <si>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</si>
  <si>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</si>
  <si>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</si>
  <si>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</si>
  <si>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</si>
  <si>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</si>
  <si>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</si>
  <si>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</si>
  <si>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</si>
  <si>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</si>
  <si>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</si>
  <si>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</si>
  <si>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</si>
  <si>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</si>
  <si>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</si>
  <si>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</si>
  <si>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</si>
  <si>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</si>
  <si>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</si>
  <si>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</si>
  <si>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</si>
  <si>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</si>
  <si>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</si>
  <si>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</si>
  <si>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</si>
  <si>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</si>
  <si>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</si>
  <si>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</si>
  <si>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</si>
  <si>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</si>
  <si>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</si>
  <si>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</si>
  <si>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</si>
  <si>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</si>
  <si>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</si>
  <si>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</si>
  <si>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</si>
  <si>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</si>
  <si>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</si>
  <si>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</si>
  <si>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</si>
  <si>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</si>
  <si>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</si>
  <si>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</si>
  <si>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</si>
  <si>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</si>
  <si>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</si>
  <si>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</si>
  <si>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</si>
  <si>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</si>
  <si>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</si>
  <si>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</si>
  <si>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</si>
  <si>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</si>
  <si>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</si>
  <si>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</si>
  <si>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</si>
  <si>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</si>
  <si>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</si>
  <si>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</si>
  <si>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</si>
  <si>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</si>
  <si>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</si>
  <si>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</si>
  <si>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</si>
  <si>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</si>
  <si>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</si>
  <si>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</si>
  <si>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</si>
  <si>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</si>
  <si>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</si>
  <si>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</si>
  <si>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</si>
  <si>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</si>
  <si>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</si>
  <si>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</si>
  <si>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</si>
  <si>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</si>
  <si>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</si>
  <si>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</si>
  <si>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</si>
  <si>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</si>
  <si>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</si>
  <si>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</si>
  <si>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</si>
  <si>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</si>
  <si>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</si>
  <si>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</si>
  <si>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</si>
  <si>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</si>
  <si>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</si>
  <si>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</si>
  <si>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</si>
  <si>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</si>
  <si>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</si>
  <si>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</si>
  <si>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</si>
  <si>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</si>
  <si>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</si>
  <si>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</si>
  <si>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</si>
  <si>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</si>
  <si>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</si>
  <si>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</si>
  <si>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</si>
  <si>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</si>
  <si>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</si>
  <si>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</si>
  <si>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</si>
  <si>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</si>
  <si>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</si>
  <si>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</si>
  <si>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</si>
  <si>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</si>
  <si>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</si>
  <si>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</si>
  <si>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</si>
  <si>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</si>
  <si>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</si>
  <si>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</si>
  <si>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</si>
  <si>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</si>
  <si>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</si>
  <si>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</si>
  <si>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</si>
  <si>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</si>
  <si>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</si>
  <si>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</si>
  <si>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</si>
  <si>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</si>
  <si>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</si>
  <si>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</si>
  <si>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</si>
  <si>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</si>
  <si>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</si>
  <si>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</si>
  <si>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</si>
  <si>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</si>
  <si>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</si>
  <si>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</si>
  <si>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</si>
  <si>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</si>
  <si>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</si>
  <si>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</si>
  <si>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</si>
  <si>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</si>
  <si>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</si>
  <si>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</si>
  <si>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</si>
  <si>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</si>
  <si>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</si>
  <si>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</si>
  <si>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</si>
  <si>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</si>
  <si>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</si>
  <si>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</si>
  <si>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</si>
  <si>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</si>
  <si>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</si>
  <si>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</si>
  <si>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</si>
  <si>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</si>
  <si>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</si>
  <si>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</si>
  <si>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</si>
  <si>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</si>
  <si>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</si>
  <si>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</si>
  <si>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</si>
  <si>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</si>
  <si>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</si>
  <si>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</si>
  <si>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</si>
  <si>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</si>
  <si>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</si>
  <si>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</si>
  <si>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</si>
  <si>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</si>
  <si>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</si>
  <si>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</si>
  <si>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</si>
  <si>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</si>
  <si>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</si>
  <si>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</si>
  <si>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</si>
  <si>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</si>
  <si>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</si>
  <si>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</si>
  <si>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</si>
  <si>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</si>
  <si>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</si>
  <si>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</si>
  <si>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</si>
  <si>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</si>
  <si>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</si>
  <si>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</si>
  <si>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</si>
  <si>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</si>
  <si>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</si>
  <si>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</si>
  <si>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</si>
  <si>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</si>
  <si>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</si>
  <si>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</si>
  <si>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</si>
  <si>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</si>
  <si>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</si>
  <si>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</si>
  <si>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</si>
  <si>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</si>
  <si>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</si>
  <si>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</si>
  <si>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</si>
  <si>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</si>
  <si>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</si>
  <si>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</si>
  <si>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</si>
  <si>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</si>
  <si>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</si>
  <si>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</si>
  <si>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</si>
  <si>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</si>
  <si>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</si>
  <si>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</si>
  <si>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</si>
  <si>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</si>
  <si>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</si>
  <si>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</si>
  <si>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</si>
  <si>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</si>
  <si>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</si>
  <si>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</si>
  <si>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</si>
  <si>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</si>
  <si>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</si>
  <si>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</si>
  <si>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</si>
  <si>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</si>
  <si>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</si>
  <si>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</si>
  <si>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</si>
  <si>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</si>
  <si>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</si>
  <si>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</si>
  <si>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</si>
  <si>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</si>
  <si>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</si>
  <si>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</si>
  <si>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</si>
  <si>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</si>
  <si>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</si>
  <si>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</si>
  <si>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</si>
  <si>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</si>
  <si>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</si>
  <si>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</si>
  <si>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</si>
  <si>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</si>
  <si>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</si>
  <si>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</si>
  <si>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</si>
  <si>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</si>
  <si>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</si>
  <si>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</si>
  <si>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</si>
  <si>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</si>
  <si>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</si>
  <si>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</si>
  <si>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</si>
  <si>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</si>
  <si>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</si>
  <si>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</si>
  <si>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</si>
  <si>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</si>
  <si>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</si>
  <si>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</si>
  <si>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</si>
  <si>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</si>
  <si>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</si>
  <si>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</si>
  <si>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</si>
  <si>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</si>
  <si>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</si>
  <si>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</si>
  <si>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</si>
  <si>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</si>
  <si>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</si>
  <si>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</si>
  <si>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</si>
  <si>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</si>
  <si>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</si>
  <si>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</si>
  <si>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</si>
  <si>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</si>
  <si>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</si>
  <si>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</si>
  <si>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</si>
  <si>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</si>
  <si>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</si>
  <si>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</si>
  <si>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</si>
  <si>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</si>
  <si>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</si>
  <si>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</si>
  <si>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</si>
  <si>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</si>
  <si>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</si>
  <si>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</si>
  <si>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</si>
  <si>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</si>
  <si>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</si>
  <si>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</si>
  <si>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</si>
  <si>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</si>
  <si>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</si>
  <si>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</si>
  <si>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</si>
  <si>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</si>
  <si>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</si>
  <si>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</si>
  <si>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</si>
  <si>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</si>
  <si>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</si>
  <si>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</si>
  <si>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</si>
  <si>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</si>
  <si>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</si>
  <si>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</si>
  <si>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</si>
  <si>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</si>
  <si>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</si>
  <si>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</si>
  <si>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</si>
  <si>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</si>
  <si>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</si>
  <si>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</si>
  <si>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</si>
  <si>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</si>
  <si>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</si>
  <si>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</si>
  <si>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</si>
  <si>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</si>
  <si>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</si>
  <si>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</si>
  <si>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</si>
  <si>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</si>
  <si>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</si>
  <si>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</si>
  <si>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</si>
  <si>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</si>
  <si>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</si>
  <si>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</si>
  <si>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</si>
  <si>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</si>
  <si>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</si>
  <si>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</si>
  <si>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</si>
  <si>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</si>
  <si>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</si>
  <si>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</si>
  <si>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</si>
  <si>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</si>
  <si>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</si>
  <si>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</si>
  <si>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</si>
  <si>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</si>
  <si>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</si>
  <si>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</si>
  <si>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</si>
  <si>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</si>
  <si>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</si>
  <si>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</si>
  <si>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</si>
  <si>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</si>
  <si>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</si>
  <si>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</si>
  <si>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</si>
  <si>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</si>
  <si>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</si>
  <si>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</si>
  <si>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</si>
  <si>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</si>
  <si>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</si>
  <si>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</si>
  <si>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</si>
  <si>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</si>
  <si>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</si>
  <si>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</si>
  <si>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</si>
  <si>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</si>
  <si>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</si>
  <si>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</si>
  <si>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</si>
  <si>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</si>
  <si>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</si>
  <si>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</si>
  <si>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</si>
  <si>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</si>
  <si>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</si>
  <si>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</si>
  <si>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</si>
  <si>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</si>
  <si>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</si>
  <si>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</si>
  <si>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</si>
  <si>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</si>
  <si>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</si>
  <si>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</si>
  <si>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</si>
  <si>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</si>
  <si>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</si>
  <si>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</si>
  <si>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</si>
  <si>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</si>
  <si>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</si>
  <si>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</si>
  <si>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</si>
  <si>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</si>
  <si>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</si>
  <si>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</si>
  <si>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</si>
  <si>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</si>
  <si>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</si>
  <si>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</si>
  <si>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</si>
  <si>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</si>
  <si>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</si>
  <si>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</si>
  <si>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</si>
  <si>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</si>
  <si>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</si>
  <si>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</si>
  <si>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</si>
  <si>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</si>
  <si>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</si>
  <si>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</si>
  <si>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</si>
  <si>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</si>
  <si>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</si>
  <si>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</si>
  <si>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</si>
  <si>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</si>
  <si>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</si>
  <si>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</si>
  <si>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</si>
  <si>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</si>
  <si>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</si>
  <si>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</si>
  <si>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</si>
  <si>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</si>
  <si>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</si>
  <si>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</si>
  <si>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</si>
  <si>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</si>
  <si>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</si>
  <si>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</si>
  <si>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</si>
  <si>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</si>
  <si>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</si>
  <si>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</si>
  <si>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</si>
  <si>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</si>
  <si>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</si>
  <si>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</si>
  <si>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</si>
  <si>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</si>
  <si>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</si>
  <si>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</si>
  <si>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</si>
  <si>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</si>
  <si>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</si>
  <si>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</si>
  <si>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</si>
  <si>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</si>
  <si>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</si>
  <si>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</si>
  <si>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</si>
  <si>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</si>
  <si>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</si>
  <si>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</si>
  <si>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</si>
  <si>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</si>
  <si>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</si>
  <si>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</si>
  <si>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</si>
  <si>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</si>
  <si>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</si>
  <si>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</si>
  <si>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</si>
  <si>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</si>
  <si>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</si>
  <si>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</si>
  <si>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</si>
  <si>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</si>
  <si>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</si>
  <si>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</si>
  <si>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</si>
  <si>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</si>
  <si>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</si>
  <si>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</si>
  <si>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</si>
  <si>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</si>
  <si>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</si>
  <si>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</si>
  <si>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</si>
  <si>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</si>
  <si>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</si>
  <si>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</si>
  <si>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</si>
  <si>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</si>
  <si>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</si>
  <si>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</si>
  <si>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</si>
  <si>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</si>
  <si>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</si>
  <si>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</si>
  <si>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</si>
  <si>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</si>
  <si>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</si>
  <si>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</si>
  <si>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</si>
  <si>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</si>
  <si>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</si>
  <si>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</si>
  <si>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</si>
  <si>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</si>
  <si>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</si>
  <si>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</si>
  <si>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</si>
  <si>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</si>
  <si>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</si>
  <si>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</si>
  <si>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</si>
  <si>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</si>
  <si>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</si>
  <si>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</si>
  <si>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</si>
  <si>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</si>
  <si>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</si>
  <si>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</si>
  <si>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</si>
  <si>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</si>
  <si>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</si>
  <si>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</si>
  <si>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</si>
  <si>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</si>
  <si>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</si>
  <si>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</si>
  <si>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</si>
  <si>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</si>
  <si>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</si>
  <si>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</si>
  <si>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</si>
  <si>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</si>
  <si>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</si>
  <si>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</si>
  <si>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</si>
  <si>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</si>
  <si>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</si>
  <si>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</si>
  <si>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</si>
  <si>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</si>
  <si>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</si>
  <si>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</si>
  <si>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</si>
  <si>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</si>
  <si>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</si>
  <si>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</si>
  <si>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</si>
  <si>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</si>
  <si>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</si>
  <si>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</si>
  <si>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</si>
  <si>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</si>
  <si>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</si>
  <si>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</si>
  <si>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</si>
  <si>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</si>
  <si>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</si>
  <si>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</si>
  <si>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</si>
  <si>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</si>
  <si>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</si>
  <si>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</si>
  <si>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</si>
  <si>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</si>
  <si>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</si>
  <si>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</si>
  <si>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</si>
  <si>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</si>
  <si>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</si>
  <si>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</si>
  <si>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</si>
  <si>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</si>
  <si>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</si>
  <si>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</si>
  <si>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</si>
  <si>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</si>
  <si>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</si>
  <si>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</si>
  <si>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</si>
  <si>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</si>
  <si>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</si>
  <si>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</si>
  <si>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</si>
  <si>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</si>
  <si>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</si>
  <si>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</si>
  <si>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</si>
  <si>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</si>
  <si>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</si>
  <si>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</si>
  <si>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</si>
  <si>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</si>
  <si>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</si>
  <si>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</si>
  <si>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</si>
  <si>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</si>
  <si>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</si>
  <si>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</si>
  <si>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</si>
  <si>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</si>
  <si>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</si>
  <si>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</si>
  <si>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</si>
  <si>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</si>
  <si>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</si>
  <si>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</si>
  <si>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</si>
  <si>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</si>
  <si>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</si>
  <si>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</si>
  <si>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</si>
  <si>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</si>
  <si>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</si>
  <si>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</si>
  <si>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</si>
  <si>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</si>
  <si>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</si>
  <si>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</si>
  <si>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</si>
  <si>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</si>
  <si>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</si>
  <si>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</si>
  <si>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</si>
  <si>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</si>
  <si>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</si>
  <si>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</si>
  <si>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</si>
  <si>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</si>
  <si>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</si>
  <si>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</si>
  <si>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</si>
  <si>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</si>
  <si>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</si>
  <si>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</si>
  <si>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</si>
  <si>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</si>
  <si>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</si>
  <si>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</si>
  <si>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</si>
  <si>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</si>
  <si>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</si>
  <si>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</si>
  <si>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</si>
  <si>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</si>
  <si>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</si>
  <si>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</si>
  <si>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</si>
  <si>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</si>
  <si>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</si>
  <si>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</si>
  <si>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</si>
  <si>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</si>
  <si>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</si>
  <si>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</si>
  <si>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</si>
  <si>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</si>
  <si>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</si>
  <si>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</si>
  <si>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</si>
  <si>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</si>
  <si>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</si>
  <si>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</si>
  <si>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</si>
  <si>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</si>
  <si>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</si>
  <si>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</si>
  <si>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</si>
  <si>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</si>
  <si>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</si>
  <si>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</si>
  <si>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</si>
  <si>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</si>
  <si>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</si>
  <si>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</si>
  <si>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</si>
  <si>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</si>
  <si>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</si>
  <si>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</si>
  <si>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</si>
  <si>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</si>
  <si>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</si>
  <si>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</si>
  <si>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</si>
  <si>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</si>
  <si>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</si>
  <si>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</si>
  <si>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</si>
  <si>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</si>
  <si>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</si>
  <si>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</si>
  <si>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</si>
  <si>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</si>
  <si>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</si>
  <si>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</si>
  <si>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</si>
  <si>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</si>
  <si>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</si>
  <si>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</si>
  <si>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</si>
  <si>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</si>
  <si>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</si>
  <si>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</si>
  <si>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</si>
  <si>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</si>
  <si>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</si>
  <si>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</si>
  <si>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</si>
  <si>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</si>
  <si>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</si>
  <si>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</si>
  <si>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</si>
  <si>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</si>
  <si>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</si>
  <si>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</si>
  <si>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</si>
  <si>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</si>
  <si>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</si>
  <si>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</si>
  <si>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</si>
  <si>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</si>
  <si>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</si>
  <si>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</si>
  <si>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</si>
  <si>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</si>
  <si>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</si>
  <si>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</si>
  <si>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</si>
  <si>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</si>
  <si>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</si>
  <si>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</si>
  <si>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</si>
  <si>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</si>
  <si>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</si>
  <si>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</si>
  <si>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</si>
  <si>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</si>
  <si>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</si>
  <si>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</si>
  <si>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</si>
  <si>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</si>
  <si>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</si>
  <si>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</si>
  <si>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</si>
  <si>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</si>
  <si>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</si>
  <si>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</si>
  <si>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</si>
  <si>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</si>
  <si>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</si>
  <si>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</si>
  <si>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</si>
  <si>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</si>
  <si>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</si>
  <si>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</si>
  <si>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</si>
  <si>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</si>
  <si>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</si>
  <si>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</si>
  <si>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</si>
  <si>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</si>
  <si>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</si>
  <si>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</si>
  <si>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</si>
  <si>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</si>
  <si>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</si>
  <si>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</si>
  <si>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</si>
  <si>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</si>
  <si>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</si>
  <si>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</si>
  <si>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</si>
  <si>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</si>
  <si>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</si>
  <si>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</si>
  <si>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</si>
  <si>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</si>
  <si>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</si>
  <si>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</si>
  <si>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</si>
  <si>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</si>
  <si>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</si>
  <si>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</si>
  <si>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</si>
  <si>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</si>
  <si>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</si>
  <si>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</si>
  <si>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</si>
  <si>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</si>
  <si>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</si>
  <si>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</si>
  <si>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</si>
  <si>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</si>
  <si>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</si>
  <si>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</si>
  <si>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</si>
  <si>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</si>
  <si>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</si>
  <si>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</si>
  <si>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</si>
  <si>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</si>
  <si>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</si>
  <si>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</si>
  <si>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</si>
  <si>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</si>
  <si>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</si>
  <si>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</si>
  <si>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</si>
  <si>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</si>
  <si>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</si>
  <si>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</si>
  <si>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</si>
  <si>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</si>
  <si>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</si>
  <si>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</si>
  <si>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</si>
  <si>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</si>
  <si>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</si>
  <si>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</si>
  <si>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</si>
  <si>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</si>
  <si>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</si>
  <si>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</si>
  <si>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</si>
  <si>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</si>
  <si>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</si>
  <si>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</si>
  <si>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</si>
  <si>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</si>
  <si>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</si>
  <si>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</si>
  <si>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</si>
  <si>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</si>
  <si>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</si>
  <si>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</si>
  <si>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</si>
  <si>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</si>
  <si>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</si>
  <si>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</si>
  <si>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</si>
  <si>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</si>
  <si>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</si>
  <si>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</si>
  <si>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</si>
  <si>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</si>
  <si>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</si>
  <si>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</si>
  <si>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</si>
  <si>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</si>
  <si>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</si>
  <si>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</si>
  <si>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</si>
  <si>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</si>
  <si>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</si>
  <si>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</si>
  <si>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</si>
  <si>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</si>
  <si>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</si>
  <si>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</si>
  <si>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</si>
  <si>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</si>
  <si>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</si>
  <si>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</si>
  <si>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</si>
  <si>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</si>
  <si>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</si>
  <si>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</si>
  <si>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</si>
  <si>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</si>
  <si>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</si>
  <si>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</si>
  <si>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</si>
  <si>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</si>
  <si>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</si>
  <si>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</si>
  <si>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</si>
  <si>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</si>
  <si>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</si>
  <si>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</si>
  <si>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</si>
  <si>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</si>
  <si>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</si>
  <si>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</si>
  <si>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</si>
  <si>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</si>
  <si>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</si>
  <si>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</si>
  <si>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</si>
  <si>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</si>
  <si>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</si>
  <si>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</si>
  <si>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</si>
  <si>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</si>
  <si>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</si>
  <si>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</si>
  <si>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</si>
  <si>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</si>
  <si>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</si>
  <si>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</si>
  <si>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</si>
  <si>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</si>
  <si>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</si>
  <si>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</si>
  <si>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</si>
  <si>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</si>
  <si>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</si>
  <si>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</si>
  <si>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</si>
  <si>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</si>
  <si>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</si>
  <si>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</si>
  <si>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</si>
  <si>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</si>
  <si>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</si>
  <si>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</si>
  <si>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</si>
  <si>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</si>
  <si>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</si>
  <si>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</si>
  <si>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</si>
  <si>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</si>
  <si>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</si>
  <si>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</si>
  <si>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</si>
  <si>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</si>
  <si>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</si>
  <si>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</si>
  <si>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</si>
  <si>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</si>
  <si>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</si>
  <si>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</si>
  <si>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</si>
  <si>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</si>
  <si>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</si>
  <si>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</si>
  <si>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</si>
  <si>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</si>
  <si>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</si>
  <si>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</si>
  <si>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</si>
  <si>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</si>
  <si>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</si>
  <si>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</si>
  <si>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</si>
  <si>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</si>
  <si>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</si>
  <si>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</si>
  <si>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</si>
  <si>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</si>
  <si>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</si>
  <si>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</si>
  <si>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</si>
  <si>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</si>
  <si>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</si>
  <si>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</si>
  <si>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</si>
  <si>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</si>
  <si>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</si>
  <si>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</si>
  <si>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</si>
  <si>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</si>
  <si>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</si>
  <si>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</si>
  <si>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</si>
  <si>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</si>
  <si>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</si>
  <si>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</si>
  <si>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</si>
  <si>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</si>
  <si>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</si>
  <si>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</si>
  <si>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</si>
  <si>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</si>
  <si>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</si>
  <si>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</si>
  <si>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</si>
  <si>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</si>
  <si>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</si>
  <si>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</si>
  <si>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</si>
  <si>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</si>
  <si>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</si>
  <si>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</si>
  <si>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</si>
  <si>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</si>
  <si>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</si>
  <si>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</si>
  <si>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</si>
  <si>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</si>
  <si>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</si>
  <si>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</si>
  <si>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</si>
  <si>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</si>
  <si>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</si>
  <si>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</si>
  <si>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</si>
  <si>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</si>
  <si>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</si>
  <si>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</si>
  <si>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</si>
  <si>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</si>
  <si>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</si>
  <si>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</si>
  <si>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</si>
  <si>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</si>
  <si>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</si>
  <si>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</si>
  <si>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</si>
  <si>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</si>
  <si>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</si>
  <si>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</si>
  <si>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</si>
  <si>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</si>
  <si>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</si>
  <si>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</si>
  <si>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</si>
  <si>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</si>
  <si>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</si>
  <si>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</si>
  <si>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</si>
  <si>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</si>
  <si>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</si>
  <si>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</si>
  <si>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</si>
  <si>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</si>
  <si>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</si>
  <si>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</si>
  <si>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</si>
  <si>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</si>
  <si>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</si>
  <si>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</si>
  <si>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</si>
  <si>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</si>
  <si>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</si>
  <si>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</si>
  <si>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</si>
  <si>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</si>
  <si>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</si>
  <si>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</si>
  <si>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</si>
  <si>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</si>
  <si>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</si>
  <si>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</si>
  <si>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</si>
  <si>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</si>
  <si>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</si>
  <si>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</si>
  <si>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</si>
  <si>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</si>
  <si>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</si>
  <si>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</si>
  <si>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</si>
  <si>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</si>
  <si>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</si>
  <si>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</si>
  <si>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</si>
  <si>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</si>
  <si>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</si>
  <si>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</si>
  <si>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</si>
  <si>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</si>
  <si>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</si>
  <si>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</si>
  <si>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</si>
  <si>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</si>
  <si>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</si>
  <si>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</si>
  <si>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</si>
  <si>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</si>
  <si>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</si>
  <si>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</si>
  <si>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</si>
  <si>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</si>
  <si>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</si>
  <si>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</si>
  <si>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</si>
  <si>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</si>
  <si>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</si>
  <si>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</si>
  <si>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</si>
  <si>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</si>
  <si>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</si>
  <si>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</si>
  <si>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</si>
  <si>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</si>
  <si>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</si>
  <si>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</si>
  <si>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</si>
  <si>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</si>
  <si>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</si>
  <si>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</si>
  <si>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</si>
  <si>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</si>
  <si>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</si>
  <si>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</si>
  <si>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</si>
  <si>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</si>
  <si>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</si>
  <si>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</si>
  <si>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</si>
  <si>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</si>
  <si>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</si>
  <si>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</si>
  <si>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</si>
  <si>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</si>
  <si>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</si>
  <si>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</si>
  <si>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</si>
  <si>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</si>
  <si>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</si>
  <si>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</si>
  <si>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</si>
  <si>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</si>
  <si>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</si>
  <si>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</si>
  <si>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</si>
  <si>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</si>
  <si>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</si>
  <si>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</si>
  <si>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</si>
  <si>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</si>
  <si>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</si>
  <si>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</si>
  <si>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</si>
  <si>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</si>
  <si>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</si>
  <si>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</si>
  <si>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</si>
  <si>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</si>
  <si>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</si>
  <si>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</si>
  <si>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</si>
  <si>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</si>
  <si>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</si>
  <si>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</si>
  <si>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</si>
  <si>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</si>
  <si>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</si>
  <si>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</si>
  <si>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</si>
  <si>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</si>
  <si>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</si>
  <si>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</si>
  <si>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</si>
  <si>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</si>
  <si>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</si>
  <si>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</si>
  <si>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</si>
  <si>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</si>
  <si>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</si>
  <si>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</si>
  <si>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</si>
  <si>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</si>
  <si>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</si>
  <si>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</si>
  <si>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</si>
  <si>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</si>
  <si>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</si>
  <si>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</si>
  <si>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</si>
  <si>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</si>
  <si>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</si>
  <si>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</si>
  <si>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</si>
  <si>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</si>
  <si>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</si>
  <si>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</si>
  <si>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</si>
  <si>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</si>
  <si>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</si>
  <si>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</si>
  <si>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</si>
  <si>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</si>
  <si>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</si>
  <si>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</si>
  <si>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</si>
  <si>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</si>
  <si>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</si>
  <si>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</si>
  <si>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</si>
  <si>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</si>
  <si>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</si>
  <si>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</si>
  <si>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</si>
  <si>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</si>
  <si>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</si>
  <si>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</si>
  <si>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</si>
  <si>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</si>
  <si>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</si>
  <si>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</si>
  <si>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</si>
  <si>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</si>
  <si>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</si>
  <si>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</si>
  <si>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</si>
  <si>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</si>
  <si>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</si>
  <si>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</si>
  <si>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</si>
  <si>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</si>
  <si>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</si>
  <si>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</si>
  <si>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</si>
  <si>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</si>
  <si>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</si>
  <si>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</si>
  <si>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</si>
  <si>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</si>
  <si>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</si>
  <si>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</si>
  <si>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</si>
  <si>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</si>
  <si>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</si>
  <si>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</si>
  <si>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</si>
  <si>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</si>
  <si>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</si>
  <si>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</si>
  <si>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</si>
  <si>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</si>
  <si>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</si>
  <si>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</si>
  <si>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</si>
  <si>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</si>
  <si>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</si>
  <si>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</si>
  <si>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</si>
  <si>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</si>
  <si>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</si>
  <si>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</si>
  <si>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</si>
  <si>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</si>
  <si>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</si>
  <si>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</si>
  <si>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</si>
  <si>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</si>
  <si>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</si>
  <si>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</si>
  <si>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</si>
  <si>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</si>
  <si>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</si>
  <si>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</si>
  <si>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</si>
  <si>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</si>
  <si>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</si>
  <si>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</si>
  <si>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</si>
  <si>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</si>
  <si>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</si>
  <si>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</si>
  <si>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</si>
  <si>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</si>
  <si>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</si>
  <si>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</si>
  <si>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</si>
  <si>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</si>
  <si>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</si>
  <si>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</si>
  <si>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</si>
  <si>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</si>
  <si>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</si>
  <si>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</si>
  <si>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</si>
  <si>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</si>
  <si>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</si>
  <si>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</si>
  <si>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</si>
  <si>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</si>
  <si>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</si>
  <si>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</si>
  <si>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</si>
  <si>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</si>
  <si>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</si>
  <si>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</si>
  <si>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</si>
  <si>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</si>
  <si>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</si>
  <si>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</si>
  <si>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</si>
  <si>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</si>
  <si>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</si>
  <si>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</si>
  <si>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</si>
  <si>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</si>
  <si>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</si>
  <si>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</si>
  <si>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</si>
  <si>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</si>
  <si>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</si>
  <si>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</si>
  <si>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</si>
  <si>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</si>
  <si>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</si>
  <si>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</si>
  <si>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</si>
  <si>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</si>
  <si>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</si>
  <si>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</si>
  <si>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</si>
  <si>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</si>
  <si>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</si>
  <si>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</si>
  <si>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</si>
  <si>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</si>
  <si>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</si>
  <si>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</si>
  <si>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</si>
  <si>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</si>
  <si>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</si>
  <si>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</si>
  <si>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</si>
  <si>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</si>
  <si>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</si>
  <si>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</si>
  <si>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</si>
  <si>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</si>
  <si>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</si>
  <si>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</si>
  <si>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</si>
  <si>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</si>
  <si>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</si>
  <si>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</si>
  <si>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</si>
  <si>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</si>
  <si>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</si>
  <si>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</si>
  <si>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</si>
  <si>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</si>
  <si>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</si>
  <si>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</si>
  <si>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</si>
  <si>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</si>
  <si>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</si>
  <si>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</si>
  <si>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</si>
  <si>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</si>
  <si>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</si>
  <si>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</si>
  <si>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</si>
  <si>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</si>
  <si>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</si>
  <si>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</si>
  <si>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</si>
  <si>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</si>
  <si>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</si>
  <si>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</si>
  <si>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</si>
  <si>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</si>
  <si>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</si>
  <si>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</si>
  <si>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</si>
  <si>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</si>
  <si>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</si>
  <si>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</si>
  <si>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</si>
  <si>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</si>
  <si>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</si>
  <si>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</si>
  <si>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</si>
  <si>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</si>
  <si>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</si>
  <si>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</si>
  <si>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</si>
  <si>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</si>
  <si>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</si>
  <si>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</si>
  <si>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</si>
  <si>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</si>
  <si>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</si>
  <si>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</si>
  <si>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</si>
  <si>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</si>
  <si>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</si>
  <si>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</si>
  <si>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</si>
  <si>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</si>
  <si>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</si>
  <si>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</si>
  <si>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</si>
  <si>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</si>
  <si>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</si>
  <si>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</si>
  <si>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</si>
  <si>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</si>
  <si>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</si>
  <si>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</si>
  <si>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</si>
  <si>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</si>
  <si>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</si>
  <si>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</si>
  <si>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</si>
  <si>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</si>
  <si>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</si>
  <si>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</si>
  <si>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</si>
  <si>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</si>
  <si>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</si>
  <si>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</si>
  <si>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</si>
  <si>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</si>
  <si>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</si>
  <si>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</si>
  <si>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</si>
  <si>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</si>
  <si>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</si>
  <si>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</si>
  <si>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</si>
  <si>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</si>
  <si>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</si>
  <si>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</si>
  <si>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</si>
  <si>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</si>
  <si>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</si>
  <si>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</si>
  <si>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</si>
  <si>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</si>
  <si>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</si>
  <si>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</si>
  <si>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</si>
  <si>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</si>
  <si>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</si>
  <si>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</si>
  <si>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</si>
  <si>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</si>
  <si>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</si>
  <si>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</si>
  <si>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</si>
  <si>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</si>
  <si>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</si>
  <si>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</si>
  <si>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</si>
  <si>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</si>
  <si>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</si>
  <si>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</si>
  <si>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</si>
  <si>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</si>
  <si>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</si>
  <si>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</si>
  <si>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</si>
  <si>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</si>
  <si>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</si>
  <si>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</si>
  <si>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</si>
  <si>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</si>
  <si>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</si>
  <si>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</si>
  <si>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</si>
  <si>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</si>
  <si>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</si>
  <si>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</si>
  <si>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</si>
  <si>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</si>
  <si>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</si>
  <si>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</si>
  <si>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</si>
  <si>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</si>
  <si>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</si>
  <si>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</si>
  <si>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</si>
  <si>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</si>
  <si>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</si>
  <si>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</si>
  <si>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</si>
  <si>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</si>
  <si>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</si>
  <si>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</si>
  <si>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</si>
  <si>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</si>
  <si>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</si>
  <si>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</si>
  <si>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</si>
  <si>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</si>
  <si>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</si>
  <si>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</si>
  <si>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</si>
  <si>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</si>
  <si>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</si>
  <si>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</si>
  <si>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</si>
  <si>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</si>
  <si>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</si>
  <si>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</si>
  <si>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</si>
  <si>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</si>
  <si>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</si>
  <si>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</si>
  <si>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</si>
  <si>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</si>
  <si>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</si>
  <si>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</si>
  <si>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</si>
  <si>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</si>
  <si>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</si>
  <si>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</si>
  <si>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</si>
  <si>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</si>
  <si>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</si>
  <si>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</si>
  <si>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</si>
  <si>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</si>
  <si>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</si>
  <si>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</si>
  <si>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</si>
  <si>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</si>
  <si>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</si>
  <si>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</si>
  <si>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</si>
  <si>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</si>
  <si>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</si>
  <si>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</si>
  <si>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</si>
  <si>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</si>
  <si>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</si>
  <si>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</si>
  <si>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</si>
  <si>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</si>
  <si>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</si>
  <si>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</si>
  <si>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</si>
  <si>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</si>
  <si>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</si>
  <si>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</si>
  <si>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</si>
  <si>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</si>
  <si>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</si>
  <si>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</si>
  <si>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</si>
  <si>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</si>
  <si>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</si>
  <si>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</si>
  <si>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</si>
  <si>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</si>
  <si>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</si>
  <si>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</si>
  <si>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</si>
  <si>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</si>
  <si>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</si>
  <si>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</si>
  <si>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</si>
  <si>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</si>
  <si>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</si>
  <si>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</si>
  <si>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</si>
  <si>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</si>
  <si>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</si>
  <si>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</si>
  <si>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</si>
  <si>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</si>
  <si>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</si>
  <si>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</si>
  <si>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</si>
  <si>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</si>
  <si>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</si>
  <si>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</si>
  <si>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</si>
  <si>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</si>
  <si>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</si>
  <si>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</si>
  <si>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</si>
  <si>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</si>
  <si>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</si>
  <si>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</si>
  <si>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</si>
  <si>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</si>
  <si>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</si>
  <si>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</si>
  <si>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</si>
  <si>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</si>
  <si>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</si>
  <si>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</si>
  <si>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</si>
  <si>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</si>
  <si>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</si>
  <si>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</si>
  <si>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</si>
  <si>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</si>
  <si>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</si>
  <si>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</si>
  <si>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</si>
  <si>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</si>
  <si>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</si>
  <si>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</si>
  <si>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</si>
  <si>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</si>
  <si>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</si>
  <si>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</si>
  <si>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</si>
  <si>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</si>
  <si>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</si>
  <si>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</si>
  <si>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</si>
  <si>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</si>
  <si>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</si>
  <si>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</si>
  <si>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</si>
  <si>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</si>
  <si>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</si>
  <si>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</si>
  <si>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</si>
  <si>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</si>
  <si>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</si>
  <si>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</si>
  <si>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</si>
  <si>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</si>
  <si>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</si>
  <si>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</si>
  <si>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</si>
  <si>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</si>
  <si>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</si>
  <si>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</si>
  <si>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</si>
  <si>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</si>
  <si>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</si>
  <si>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</si>
  <si>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</si>
  <si>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</si>
  <si>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</si>
  <si>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</si>
  <si>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</si>
  <si>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</si>
  <si>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</si>
  <si>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</si>
  <si>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</si>
  <si>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</si>
  <si>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</si>
  <si>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</si>
  <si>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</si>
  <si>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</si>
  <si>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</si>
  <si>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</si>
  <si>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</si>
  <si>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</si>
  <si>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</si>
  <si>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</si>
  <si>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</si>
  <si>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</si>
  <si>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</si>
  <si>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</si>
  <si>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</si>
  <si>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</si>
  <si>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</si>
  <si>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</si>
  <si>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</si>
  <si>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</si>
  <si>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</si>
  <si>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</si>
  <si>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</si>
  <si>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</si>
  <si>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</si>
  <si>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</si>
  <si>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</si>
  <si>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</si>
  <si>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</si>
  <si>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</si>
  <si>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</si>
  <si>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</si>
  <si>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</si>
  <si>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</si>
  <si>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</si>
  <si>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</si>
  <si>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</si>
  <si>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</si>
  <si>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</si>
  <si>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</si>
  <si>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</si>
  <si>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</si>
  <si>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</si>
  <si>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</si>
  <si>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</si>
  <si>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</si>
  <si>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</si>
  <si>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</si>
  <si>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</si>
  <si>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</si>
  <si>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</si>
  <si>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</si>
  <si>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</si>
  <si>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</si>
  <si>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</si>
  <si>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</si>
  <si>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</si>
  <si>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</si>
  <si>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</si>
  <si>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</si>
  <si>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</si>
  <si>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</si>
  <si>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</si>
  <si>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</si>
  <si>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</si>
  <si>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</si>
  <si>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</si>
  <si>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</si>
  <si>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</si>
  <si>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</si>
  <si>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</si>
  <si>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</si>
  <si>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</si>
  <si>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</si>
  <si>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</si>
  <si>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</si>
  <si>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</si>
  <si>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</si>
  <si>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</si>
  <si>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</si>
  <si>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</si>
  <si>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</si>
  <si>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</si>
  <si>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</si>
  <si>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</si>
  <si>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</si>
  <si>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</si>
  <si>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</si>
  <si>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</si>
  <si>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</si>
  <si>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</si>
  <si>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</si>
  <si>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</si>
  <si>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</si>
  <si>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</si>
  <si>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</si>
  <si>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</si>
  <si>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</si>
  <si>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</si>
  <si>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</si>
  <si>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</si>
  <si>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</si>
  <si>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</si>
  <si>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</si>
  <si>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</si>
  <si>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</si>
  <si>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</si>
  <si>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</si>
  <si>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</si>
  <si>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</si>
  <si>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</si>
  <si>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</si>
  <si>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</si>
  <si>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</si>
  <si>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</si>
  <si>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</si>
  <si>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</si>
  <si>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</si>
  <si>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</si>
  <si>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</si>
  <si>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</si>
  <si>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</si>
  <si>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</si>
  <si>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</si>
  <si>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</si>
  <si>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</si>
  <si>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</si>
  <si>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</si>
  <si>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</si>
  <si>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</si>
  <si>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</si>
  <si>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</si>
  <si>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</si>
  <si>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</si>
  <si>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</si>
  <si>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</si>
  <si>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</si>
  <si>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</si>
  <si>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</si>
  <si>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</si>
  <si>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</si>
  <si>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</si>
  <si>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</si>
  <si>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</si>
  <si>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</si>
  <si>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</si>
  <si>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</si>
  <si>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</si>
  <si>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</si>
  <si>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</si>
  <si>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</si>
  <si>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</si>
  <si>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</si>
  <si>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</si>
  <si>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</si>
  <si>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</si>
  <si>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</si>
  <si>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</si>
  <si>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</si>
  <si>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</si>
  <si>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</si>
  <si>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</si>
  <si>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</si>
  <si>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</si>
  <si>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</si>
  <si>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</si>
  <si>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</si>
  <si>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</si>
  <si>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</si>
  <si>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</si>
  <si>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</si>
  <si>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</si>
  <si>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</si>
  <si>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</si>
  <si>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</si>
  <si>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</si>
  <si>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</si>
  <si>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</si>
  <si>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</si>
  <si>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</si>
  <si>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</si>
  <si>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</si>
  <si>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</si>
  <si>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</si>
  <si>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</si>
  <si>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</si>
  <si>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</si>
  <si>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</si>
  <si>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</si>
  <si>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</si>
  <si>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</si>
  <si>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</si>
  <si>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</si>
  <si>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</si>
  <si>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</si>
  <si>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</si>
  <si>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</si>
  <si>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</si>
  <si>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</si>
  <si>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</si>
  <si>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</si>
  <si>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</si>
  <si>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</si>
  <si>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</si>
  <si>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</si>
  <si>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</si>
  <si>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</si>
  <si>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</si>
  <si>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</si>
  <si>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</si>
  <si>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</si>
  <si>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</si>
  <si>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</si>
  <si>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</si>
  <si>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</si>
  <si>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</si>
  <si>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</si>
  <si>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</si>
  <si>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</si>
  <si>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</si>
  <si>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</si>
  <si>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</si>
  <si>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</si>
  <si>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</si>
  <si>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</si>
  <si>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</si>
  <si>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</si>
  <si>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</si>
  <si>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</si>
  <si>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</si>
  <si>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</si>
  <si>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</si>
  <si>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</si>
  <si>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</si>
  <si>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</si>
  <si>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</si>
  <si>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</si>
  <si>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</si>
  <si>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</si>
  <si>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</si>
  <si>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</si>
  <si>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</si>
  <si>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</si>
  <si>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</si>
  <si>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</si>
  <si>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</si>
  <si>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</si>
  <si>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</si>
  <si>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</si>
  <si>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</si>
  <si>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</si>
  <si>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</si>
  <si>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</si>
  <si>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</si>
  <si>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</si>
  <si>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</si>
  <si>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</si>
  <si>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</si>
  <si>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</si>
  <si>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</si>
  <si>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</si>
  <si>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</si>
  <si>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</si>
  <si>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</si>
  <si>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</si>
  <si>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</si>
  <si>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</si>
  <si>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</si>
  <si>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</si>
  <si>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</si>
  <si>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</si>
  <si>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</si>
  <si>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</si>
  <si>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</si>
  <si>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</si>
  <si>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</si>
  <si>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</si>
  <si>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</si>
  <si>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</si>
  <si>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</si>
  <si>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</si>
  <si>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</si>
  <si>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</si>
  <si>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</si>
  <si>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</si>
  <si>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</si>
  <si>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</si>
  <si>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</si>
  <si>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</si>
  <si>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</si>
  <si>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</si>
  <si>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</si>
  <si>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</si>
  <si>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</si>
  <si>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</si>
  <si>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</si>
  <si>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</si>
  <si>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</si>
  <si>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</si>
  <si>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</si>
  <si>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</si>
  <si>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</si>
  <si>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</si>
  <si>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</si>
  <si>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</si>
  <si>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</si>
  <si>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</si>
  <si>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</si>
  <si>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</si>
  <si>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</si>
  <si>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</si>
  <si>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</si>
  <si>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</si>
  <si>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</si>
  <si>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</si>
  <si>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</si>
  <si>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</si>
  <si>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</si>
  <si>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</si>
  <si>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</si>
  <si>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</si>
  <si>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</si>
  <si>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</si>
  <si>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</si>
  <si>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</si>
  <si>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</si>
  <si>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</si>
  <si>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</si>
  <si>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</si>
  <si>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</si>
  <si>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</si>
  <si>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</si>
  <si>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</si>
  <si>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</si>
  <si>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</si>
  <si>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</si>
  <si>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</si>
  <si>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</si>
  <si>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</si>
  <si>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</si>
  <si>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</si>
  <si>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</si>
  <si>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</si>
  <si>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</si>
  <si>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</si>
  <si>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</si>
  <si>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</si>
  <si>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</si>
  <si>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</si>
  <si>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</si>
  <si>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</si>
  <si>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</si>
  <si>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</si>
  <si>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</si>
  <si>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</si>
  <si>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</si>
  <si>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</si>
  <si>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</si>
  <si>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</si>
  <si>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</si>
  <si>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</si>
  <si>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</si>
  <si>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</si>
  <si>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</si>
  <si>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</si>
  <si>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</si>
  <si>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</si>
  <si>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</si>
  <si>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</si>
  <si>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</si>
  <si>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</si>
  <si>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</si>
  <si>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</si>
  <si>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</si>
  <si>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</si>
  <si>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</si>
  <si>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</si>
  <si>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</si>
  <si>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</si>
  <si>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</si>
  <si>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</si>
  <si>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</si>
  <si>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</si>
  <si>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</si>
  <si>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</si>
  <si>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</si>
  <si>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</si>
  <si>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</si>
  <si>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</si>
  <si>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</si>
  <si>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</si>
  <si>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</si>
  <si>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</si>
  <si>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</si>
  <si>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</si>
  <si>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</si>
  <si>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</si>
  <si>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</si>
  <si>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</si>
  <si>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</si>
  <si>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</si>
  <si>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</si>
  <si>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</si>
  <si>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</si>
  <si>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</si>
  <si>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</si>
  <si>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</si>
  <si>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</si>
  <si>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</si>
  <si>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</si>
  <si>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</si>
  <si>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</si>
  <si>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</si>
  <si>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</si>
  <si>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</si>
  <si>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</si>
  <si>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</si>
  <si>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</si>
  <si>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</si>
  <si>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</si>
  <si>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</si>
  <si>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</si>
  <si>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</si>
  <si>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</si>
  <si>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</si>
  <si>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</si>
  <si>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</si>
  <si>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</si>
  <si>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</si>
  <si>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</si>
  <si>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</si>
  <si>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</si>
  <si>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</si>
  <si>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</si>
  <si>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</si>
  <si>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</si>
  <si>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</si>
  <si>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</si>
  <si>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</si>
  <si>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</si>
  <si>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</si>
  <si>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</si>
  <si>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</si>
  <si>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</si>
  <si>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</si>
  <si>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</si>
  <si>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</si>
  <si>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</si>
  <si>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</si>
  <si>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</si>
  <si>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</si>
  <si>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</si>
  <si>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</si>
  <si>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</si>
  <si>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</si>
  <si>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</si>
  <si>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</si>
  <si>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</si>
  <si>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</si>
  <si>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</si>
  <si>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</si>
  <si>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</si>
  <si>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</si>
  <si>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</si>
  <si>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</si>
  <si>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</si>
  <si>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</si>
  <si>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</si>
  <si>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</si>
  <si>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</si>
  <si>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</si>
  <si>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</si>
  <si>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</si>
  <si>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</si>
  <si>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</si>
  <si>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</si>
  <si>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</si>
  <si>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</si>
  <si>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</si>
  <si>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</si>
  <si>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</si>
  <si>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</si>
  <si>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</si>
  <si>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</si>
  <si>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</si>
  <si>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</si>
  <si>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</si>
  <si>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</si>
  <si>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</si>
  <si>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</si>
  <si>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</si>
  <si>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</si>
  <si>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</si>
  <si>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</si>
  <si>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</si>
  <si>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</si>
  <si>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</si>
  <si>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</si>
  <si>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</si>
  <si>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</si>
  <si>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</si>
  <si>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</si>
  <si>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</si>
  <si>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</si>
  <si>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</si>
  <si>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</si>
  <si>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</si>
  <si>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</si>
  <si>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</si>
  <si>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</si>
  <si>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</si>
  <si>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</si>
  <si>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</si>
  <si>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</si>
  <si>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</si>
  <si>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</si>
  <si>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</si>
  <si>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</si>
  <si>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</si>
  <si>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</si>
  <si>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</si>
  <si>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</si>
  <si>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</si>
  <si>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</si>
  <si>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</si>
  <si>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</si>
  <si>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</si>
  <si>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</si>
  <si>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</si>
  <si>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</si>
  <si>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</si>
  <si>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</si>
  <si>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</si>
  <si>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</si>
  <si>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</si>
  <si>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</si>
  <si>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</si>
  <si>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</si>
  <si>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</si>
  <si>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</si>
  <si>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</si>
  <si>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</si>
  <si>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</si>
  <si>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</si>
  <si>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</si>
  <si>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</si>
  <si>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</si>
  <si>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</si>
  <si>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</si>
  <si>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</si>
  <si>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</si>
  <si>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</si>
  <si>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</si>
  <si>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</si>
  <si>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</si>
  <si>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</si>
  <si>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</si>
  <si>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</si>
  <si>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</si>
  <si>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</si>
  <si>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</si>
  <si>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</si>
  <si>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</si>
  <si>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</si>
  <si>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</si>
  <si>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</si>
  <si>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</si>
  <si>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</si>
  <si>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</si>
  <si>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</si>
  <si>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</si>
  <si>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</si>
  <si>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</si>
  <si>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</si>
  <si>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</si>
  <si>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</si>
  <si>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</si>
  <si>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</si>
  <si>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</si>
  <si>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</si>
  <si>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</si>
  <si>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</si>
  <si>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</si>
  <si>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</si>
  <si>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</si>
  <si>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</si>
  <si>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</si>
  <si>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</si>
  <si>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</si>
  <si>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</si>
  <si>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</si>
  <si>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</si>
  <si>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</si>
  <si>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</si>
  <si>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</si>
  <si>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</si>
  <si>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</si>
  <si>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</si>
  <si>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</si>
  <si>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</si>
  <si>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</si>
  <si>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</si>
  <si>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</si>
  <si>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</si>
  <si>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</si>
  <si>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</si>
  <si>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</si>
  <si>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</si>
  <si>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</si>
  <si>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</si>
  <si>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</si>
  <si>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</si>
  <si>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</si>
  <si>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</si>
  <si>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</si>
  <si>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</si>
  <si>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</si>
  <si>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</si>
  <si>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</si>
  <si>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</si>
  <si>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</si>
  <si>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</si>
  <si>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</si>
  <si>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</si>
  <si>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</si>
  <si>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</si>
  <si>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</si>
  <si>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</si>
  <si>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</si>
  <si>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</si>
  <si>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</si>
  <si>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</si>
  <si>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</si>
  <si>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</si>
  <si>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</si>
  <si>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</si>
  <si>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</si>
  <si>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</si>
  <si>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</si>
  <si>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</si>
  <si>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</si>
  <si>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</si>
  <si>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</si>
  <si>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</si>
  <si>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</si>
  <si>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</si>
  <si>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</si>
  <si>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</si>
  <si>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</si>
  <si>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</si>
  <si>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</si>
  <si>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</si>
  <si>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</si>
  <si>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</si>
  <si>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</si>
  <si>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</si>
  <si>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</si>
  <si>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</si>
  <si>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</si>
  <si>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</si>
  <si>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</si>
  <si>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</si>
  <si>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</si>
  <si>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</si>
  <si>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</si>
  <si>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</si>
  <si>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</si>
  <si>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</si>
  <si>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</si>
  <si>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</si>
  <si>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</si>
  <si>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</si>
  <si>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</si>
  <si>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</si>
  <si>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</si>
  <si>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</si>
  <si>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</si>
  <si>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</si>
  <si>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</si>
  <si>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</si>
  <si>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</si>
  <si>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</si>
  <si>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</si>
  <si>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</si>
  <si>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</si>
  <si>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</si>
  <si>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</si>
  <si>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</si>
  <si>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</si>
  <si>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</si>
  <si>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</si>
  <si>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</si>
  <si>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</si>
  <si>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</si>
  <si>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</si>
  <si>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</si>
  <si>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</si>
  <si>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</si>
  <si>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</si>
  <si>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</si>
  <si>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</si>
  <si>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</si>
  <si>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</si>
  <si>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</si>
  <si>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</si>
  <si>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</si>
  <si>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</si>
  <si>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</si>
  <si>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</si>
  <si>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</si>
  <si>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</si>
  <si>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</si>
  <si>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</si>
  <si>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</si>
  <si>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</si>
  <si>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</si>
  <si>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</si>
  <si>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</si>
  <si>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</si>
  <si>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</si>
  <si>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</si>
  <si>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</si>
  <si>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</si>
  <si>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</si>
  <si>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</si>
  <si>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</si>
  <si>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</si>
  <si>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</si>
  <si>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</si>
  <si>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</si>
  <si>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</si>
  <si>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</si>
  <si>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</si>
  <si>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</si>
  <si>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</si>
  <si>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</si>
  <si>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</si>
  <si>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</si>
  <si>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</si>
  <si>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</si>
  <si>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</si>
  <si>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</si>
  <si>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</si>
  <si>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</si>
  <si>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</si>
  <si>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</si>
  <si>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</si>
  <si>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</si>
  <si>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</si>
  <si>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</si>
  <si>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</si>
  <si>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</si>
  <si>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</si>
  <si>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</si>
  <si>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</si>
  <si>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</si>
  <si>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</si>
  <si>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</si>
  <si>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</si>
  <si>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</si>
  <si>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</si>
  <si>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</si>
  <si>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</si>
  <si>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</si>
  <si>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</si>
  <si>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</si>
  <si>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</si>
  <si>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</si>
  <si>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</si>
  <si>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</si>
  <si>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</si>
  <si>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</si>
  <si>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</si>
  <si>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</si>
  <si>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</si>
  <si>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</si>
  <si>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</si>
  <si>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</si>
  <si>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</si>
  <si>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</si>
  <si>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</si>
  <si>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</si>
  <si>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</si>
  <si>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</si>
  <si>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</si>
  <si>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</si>
  <si>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</si>
  <si>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</si>
  <si>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</si>
  <si>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</si>
  <si>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</si>
  <si>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</si>
  <si>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</si>
  <si>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</si>
  <si>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</si>
  <si>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</si>
  <si>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</si>
  <si>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</si>
  <si>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</si>
  <si>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</si>
  <si>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</si>
  <si>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</si>
  <si>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</si>
  <si>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</si>
  <si>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</si>
  <si>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</si>
  <si>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</si>
  <si>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</si>
  <si>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</si>
  <si>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</si>
  <si>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</si>
  <si>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</si>
  <si>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</si>
  <si>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</si>
  <si>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</si>
  <si>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</si>
  <si>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</si>
  <si>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</si>
  <si>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</si>
  <si>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</si>
  <si>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</si>
  <si>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</si>
  <si>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</si>
  <si>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</si>
  <si>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</si>
  <si>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</si>
  <si>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</si>
  <si>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</si>
  <si>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</si>
  <si>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</si>
  <si>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</si>
  <si>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</si>
  <si>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</si>
  <si>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</si>
  <si>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</si>
  <si>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</si>
  <si>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</si>
  <si>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</si>
  <si>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</si>
  <si>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</si>
  <si>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</si>
  <si>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</si>
  <si>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</si>
  <si>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</si>
  <si>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</si>
  <si>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</si>
  <si>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</si>
  <si>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</si>
  <si>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</si>
  <si>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</si>
  <si>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</si>
  <si>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</si>
  <si>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</si>
  <si>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</si>
  <si>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</si>
  <si>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</si>
  <si>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</si>
  <si>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</si>
  <si>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</si>
  <si>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</si>
  <si>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</si>
  <si>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</si>
  <si>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</si>
  <si>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</si>
  <si>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</si>
  <si>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</si>
  <si>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</si>
  <si>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</si>
  <si>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</si>
  <si>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</si>
  <si>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</si>
  <si>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</si>
  <si>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</si>
  <si>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</si>
  <si>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</si>
  <si>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</si>
  <si>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</si>
  <si>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</si>
  <si>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</si>
  <si>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</si>
  <si>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</si>
  <si>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</si>
  <si>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</si>
  <si>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</si>
  <si>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</si>
  <si>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</si>
  <si>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</si>
  <si>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</si>
  <si>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</si>
  <si>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</si>
  <si>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</si>
  <si>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</si>
  <si>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</si>
  <si>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</si>
  <si>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</si>
  <si>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</si>
  <si>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</si>
  <si>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</si>
  <si>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</si>
  <si>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</si>
  <si>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</si>
  <si>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</si>
  <si>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</si>
  <si>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</si>
  <si>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</si>
  <si>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</si>
  <si>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</si>
  <si>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</si>
  <si>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</si>
  <si>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</si>
  <si>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</si>
  <si>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</si>
  <si>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</si>
  <si>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</si>
  <si>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</si>
  <si>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</si>
  <si>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</si>
  <si>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</si>
  <si>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</si>
  <si>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</si>
  <si>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</si>
  <si>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</si>
  <si>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</si>
  <si>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</si>
  <si>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</si>
  <si>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</si>
  <si>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</si>
  <si>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</si>
  <si>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</si>
  <si>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</si>
  <si>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</si>
  <si>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</si>
  <si>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</si>
  <si>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</si>
  <si>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</si>
  <si>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</si>
  <si>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</si>
  <si>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</si>
  <si>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</si>
  <si>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</si>
  <si>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</si>
  <si>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</si>
  <si>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</si>
  <si>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</si>
  <si>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</si>
  <si>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</si>
  <si>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</si>
  <si>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</si>
  <si>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</si>
  <si>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</si>
  <si>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</si>
  <si>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</si>
  <si>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</si>
  <si>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</si>
  <si>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</si>
  <si>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</si>
  <si>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</si>
  <si>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</si>
  <si>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</si>
  <si>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</si>
  <si>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</si>
  <si>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</si>
  <si>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</si>
  <si>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</si>
  <si>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</si>
  <si>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</si>
  <si>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</si>
  <si>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</si>
  <si>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</si>
  <si>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</si>
  <si>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</si>
  <si>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</si>
  <si>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</si>
  <si>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</si>
  <si>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</si>
  <si>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</si>
  <si>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</si>
  <si>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</si>
  <si>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</si>
  <si>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</si>
  <si>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</si>
  <si>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</si>
  <si>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</si>
  <si>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</si>
  <si>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</si>
  <si>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</si>
  <si>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</si>
  <si>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</si>
  <si>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</si>
  <si>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</si>
  <si>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</si>
  <si>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</si>
  <si>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</si>
  <si>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</si>
  <si>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</si>
  <si>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</si>
  <si>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</si>
  <si>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</si>
  <si>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</si>
  <si>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</si>
  <si>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</si>
  <si>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</si>
  <si>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</si>
  <si>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</si>
  <si>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</si>
  <si>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</si>
  <si>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</si>
  <si>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</si>
  <si>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</si>
  <si>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</si>
  <si>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</si>
  <si>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</si>
  <si>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</si>
  <si>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</si>
  <si>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</si>
  <si>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</si>
  <si>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</si>
  <si>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</si>
  <si>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</si>
  <si>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</si>
  <si>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</si>
  <si>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</si>
  <si>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</si>
  <si>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</si>
  <si>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</si>
  <si>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</si>
  <si>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</si>
  <si>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</si>
  <si>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</si>
  <si>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</si>
  <si>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</si>
  <si>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</si>
  <si>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</si>
  <si>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</si>
  <si>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</si>
  <si>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</si>
  <si>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</si>
  <si>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</si>
  <si>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</si>
  <si>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</si>
  <si>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</si>
  <si>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</si>
  <si>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</si>
  <si>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</si>
  <si>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</si>
  <si>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</si>
  <si>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</si>
  <si>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</si>
  <si>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</si>
  <si>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</si>
  <si>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</si>
  <si>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</si>
  <si>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</si>
  <si>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</si>
  <si>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</si>
  <si>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</si>
  <si>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</si>
  <si>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</si>
  <si>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</si>
  <si>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</si>
  <si>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</si>
  <si>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</si>
  <si>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</si>
  <si>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</si>
  <si>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</si>
  <si>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</si>
  <si>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</si>
  <si>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</si>
  <si>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</si>
  <si>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</si>
  <si>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</si>
  <si>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</si>
  <si>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</si>
  <si>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</si>
  <si>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</si>
  <si>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</si>
  <si>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</si>
  <si>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</si>
  <si>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</si>
  <si>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</si>
  <si>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</si>
  <si>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</si>
  <si>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</si>
  <si>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</si>
  <si>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</si>
  <si>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</si>
  <si>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</si>
  <si>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</si>
  <si>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</si>
  <si>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</si>
  <si>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</si>
  <si>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</si>
  <si>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</si>
  <si>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</si>
  <si>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</si>
  <si>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</si>
  <si>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</si>
  <si>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</si>
  <si>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</si>
  <si>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</si>
  <si>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</si>
  <si>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</si>
  <si>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</si>
  <si>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</si>
  <si>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</si>
  <si>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</si>
  <si>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</si>
  <si>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</si>
  <si>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</si>
  <si>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</si>
  <si>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</si>
  <si>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</si>
  <si>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</si>
  <si>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</si>
  <si>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</si>
  <si>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</si>
  <si>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</si>
  <si>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</si>
  <si>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</si>
  <si>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</si>
  <si>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</si>
  <si>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</si>
  <si>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</si>
  <si>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</si>
  <si>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</si>
  <si>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</si>
  <si>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</si>
  <si>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</si>
  <si>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</si>
  <si>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</si>
  <si>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</si>
  <si>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</si>
  <si>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</si>
  <si>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</si>
  <si>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</si>
  <si>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</si>
  <si>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</si>
  <si>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</si>
  <si>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</si>
  <si>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</si>
  <si>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</si>
  <si>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</si>
  <si>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</si>
  <si>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</si>
  <si>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</si>
  <si>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</si>
  <si>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</si>
  <si>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</si>
  <si>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</si>
  <si>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</si>
  <si>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</si>
  <si>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</si>
  <si>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</si>
  <si>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</si>
  <si>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</si>
  <si>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</si>
  <si>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</si>
  <si>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</si>
  <si>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</si>
  <si>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</si>
  <si>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</si>
  <si>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</si>
  <si>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</si>
  <si>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</si>
  <si>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</si>
  <si>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</si>
  <si>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</si>
  <si>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</si>
  <si>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</si>
  <si>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</si>
  <si>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</si>
  <si>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</si>
  <si>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</si>
  <si>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</si>
  <si>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</si>
  <si>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</si>
  <si>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</si>
  <si>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</si>
  <si>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</si>
  <si>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</si>
  <si>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</si>
  <si>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</si>
  <si>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</si>
  <si>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</si>
  <si>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</si>
  <si>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</si>
  <si>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</si>
  <si>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</si>
  <si>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</si>
  <si>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</si>
  <si>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</si>
  <si>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</si>
  <si>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</si>
  <si>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</si>
  <si>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</si>
  <si>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</si>
  <si>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</si>
  <si>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</si>
  <si>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</si>
  <si>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</si>
  <si>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</si>
  <si>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</si>
  <si>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</si>
  <si>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</si>
  <si>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</si>
  <si>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</si>
  <si>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</si>
  <si>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</si>
  <si>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</si>
  <si>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</si>
  <si>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</si>
  <si>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</si>
  <si>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</si>
  <si>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</si>
  <si>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</si>
  <si>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</si>
  <si>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</si>
  <si>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</si>
  <si>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</si>
  <si>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</si>
  <si>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</si>
  <si>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</si>
  <si>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</si>
  <si>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</si>
  <si>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</si>
  <si>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</si>
  <si>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</si>
  <si>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</si>
  <si>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</si>
  <si>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</si>
  <si>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</si>
  <si>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</si>
  <si>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</si>
  <si>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</si>
  <si>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</si>
  <si>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</si>
  <si>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</si>
  <si>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</si>
  <si>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</si>
  <si>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</si>
  <si>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</si>
  <si>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</si>
  <si>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</si>
  <si>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</si>
  <si>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</si>
  <si>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</si>
  <si>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</si>
  <si>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</si>
  <si>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</si>
  <si>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</si>
  <si>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</si>
  <si>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</si>
  <si>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</si>
  <si>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</si>
  <si>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</si>
  <si>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</si>
  <si>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</si>
  <si>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</si>
  <si>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</si>
  <si>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</si>
  <si>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</si>
  <si>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</si>
  <si>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</si>
  <si>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</si>
  <si>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</si>
  <si>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</si>
  <si>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</si>
  <si>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</si>
  <si>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</si>
  <si>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</si>
  <si>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</si>
  <si>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</si>
  <si>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</si>
  <si>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</si>
  <si>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</si>
  <si>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</si>
  <si>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</si>
  <si>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</si>
  <si>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</si>
  <si>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</si>
  <si>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</si>
  <si>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</si>
  <si>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</si>
  <si>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</si>
  <si>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</si>
  <si>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</si>
  <si>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</si>
  <si>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</si>
  <si>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</si>
  <si>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</si>
  <si>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</si>
  <si>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</si>
  <si>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</si>
  <si>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</si>
  <si>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</si>
  <si>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</si>
  <si>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</si>
  <si>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</si>
  <si>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</si>
  <si>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</si>
  <si>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</si>
  <si>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</si>
  <si>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</si>
  <si>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</si>
  <si>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</si>
  <si>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</si>
  <si>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</si>
  <si>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</si>
  <si>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</si>
  <si>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</si>
  <si>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</si>
  <si>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</si>
  <si>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</si>
  <si>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</si>
  <si>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</si>
  <si>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</si>
  <si>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</si>
  <si>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</si>
  <si>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</si>
  <si>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</si>
  <si>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</si>
  <si>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</si>
  <si>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</si>
  <si>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</si>
  <si>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</si>
  <si>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</si>
  <si>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</si>
  <si>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</si>
  <si>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</si>
  <si>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</si>
  <si>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</si>
  <si>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</si>
  <si>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</si>
  <si>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</si>
  <si>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</si>
  <si>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</si>
  <si>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</si>
  <si>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</si>
  <si>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</si>
  <si>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</si>
  <si>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</si>
  <si>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</si>
  <si>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</si>
  <si>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</si>
  <si>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</si>
  <si>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</si>
  <si>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</si>
  <si>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</si>
  <si>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</si>
  <si>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</si>
  <si>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</si>
  <si>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</si>
  <si>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</si>
  <si>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</si>
  <si>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</si>
  <si>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</si>
  <si>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</si>
  <si>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</si>
  <si>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</si>
  <si>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</si>
  <si>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</si>
  <si>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</si>
  <si>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</si>
  <si>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</si>
  <si>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</si>
  <si>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</si>
  <si>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</si>
  <si>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</si>
  <si>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</si>
  <si>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</si>
  <si>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</si>
  <si>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</si>
  <si>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</si>
  <si>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</si>
  <si>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</si>
  <si>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</si>
  <si>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</si>
  <si>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</si>
  <si>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</si>
  <si>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</si>
  <si>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</si>
  <si>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</si>
  <si>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</si>
  <si>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</si>
  <si>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</si>
  <si>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</si>
  <si>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</si>
  <si>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</si>
  <si>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</si>
  <si>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</si>
  <si>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</si>
  <si>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</si>
  <si>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</si>
  <si>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</si>
  <si>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</si>
  <si>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</si>
  <si>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</si>
  <si>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</si>
  <si>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</si>
  <si>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</si>
  <si>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</si>
  <si>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</si>
  <si>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</si>
  <si>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</si>
  <si>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</si>
  <si>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</si>
  <si>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</si>
  <si>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</si>
  <si>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</si>
  <si>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</si>
  <si>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</si>
  <si>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</si>
  <si>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</si>
  <si>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</si>
  <si>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</si>
  <si>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</si>
  <si>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</si>
  <si>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</si>
  <si>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</si>
  <si>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</si>
  <si>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</si>
  <si>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</si>
  <si>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</si>
  <si>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</si>
  <si>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</si>
  <si>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</si>
  <si>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</si>
  <si>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</si>
  <si>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</si>
  <si>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</si>
  <si>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</si>
  <si>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</si>
  <si>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</si>
  <si>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</si>
  <si>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</si>
  <si>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</si>
  <si>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</si>
  <si>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</si>
  <si>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</si>
  <si>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</si>
  <si>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</si>
  <si>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</si>
  <si>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</si>
  <si>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</si>
  <si>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</si>
  <si>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</si>
  <si>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</si>
  <si>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</si>
  <si>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</si>
  <si>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</si>
  <si>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</si>
  <si>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</si>
  <si>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</si>
  <si>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</si>
  <si>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</si>
  <si>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</si>
  <si>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</si>
  <si>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</si>
  <si>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</si>
  <si>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</si>
  <si>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</si>
  <si>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</si>
  <si>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</si>
  <si>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</si>
  <si>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</si>
  <si>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</si>
  <si>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</si>
  <si>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</si>
  <si>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</si>
  <si>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</si>
  <si>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</si>
  <si>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</si>
  <si>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</si>
  <si>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</si>
  <si>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</si>
  <si>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</si>
  <si>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</si>
  <si>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</si>
  <si>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</si>
  <si>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</si>
  <si>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</si>
  <si>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</si>
  <si>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</si>
  <si>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</si>
  <si>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</si>
  <si>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</si>
  <si>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</si>
  <si>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</si>
  <si>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</si>
  <si>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</si>
  <si>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</si>
  <si>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</si>
  <si>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</si>
  <si>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</si>
  <si>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</si>
  <si>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</si>
  <si>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</si>
  <si>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</si>
  <si>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</si>
  <si>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</si>
  <si>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</si>
  <si>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</si>
  <si>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</si>
  <si>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</si>
  <si>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</si>
  <si>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</si>
  <si>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</si>
  <si>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</si>
  <si>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</si>
  <si>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</si>
  <si>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</si>
  <si>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</si>
  <si>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</si>
  <si>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</si>
  <si>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</si>
  <si>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</si>
  <si>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</si>
  <si>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</si>
  <si>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</si>
  <si>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</si>
  <si>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</si>
  <si>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</si>
  <si>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</si>
  <si>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</si>
  <si>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</si>
  <si>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</si>
  <si>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</si>
  <si>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</si>
  <si>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</si>
  <si>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</si>
  <si>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</si>
  <si>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</si>
  <si>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</si>
  <si>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</si>
  <si>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</si>
  <si>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</si>
  <si>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</si>
  <si>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</si>
  <si>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</si>
  <si>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</si>
  <si>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</si>
  <si>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</si>
  <si>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</si>
  <si>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</si>
  <si>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</si>
  <si>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</si>
  <si>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</si>
  <si>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</si>
  <si>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</si>
  <si>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</si>
  <si>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</si>
  <si>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</si>
  <si>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</si>
  <si>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</si>
  <si>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</si>
  <si>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</si>
  <si>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</si>
  <si>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</si>
  <si>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</si>
  <si>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</si>
  <si>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</si>
  <si>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</si>
  <si>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</si>
  <si>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</si>
  <si>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</si>
  <si>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</si>
  <si>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</si>
  <si>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</si>
  <si>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</si>
  <si>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</si>
  <si>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</si>
  <si>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</si>
  <si>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</si>
  <si>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</si>
  <si>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</si>
  <si>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</si>
  <si>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</si>
  <si>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</si>
  <si>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</si>
  <si>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</si>
  <si>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</si>
  <si>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</si>
  <si>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</si>
  <si>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</si>
  <si>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</si>
  <si>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</si>
  <si>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</si>
  <si>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</si>
  <si>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</si>
  <si>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</si>
  <si>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</si>
  <si>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</si>
  <si>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</si>
  <si>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</si>
  <si>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</si>
  <si>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</si>
  <si>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</si>
  <si>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</si>
  <si>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</si>
  <si>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</si>
  <si>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</si>
  <si>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</si>
  <si>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</si>
  <si>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</si>
  <si>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</si>
  <si>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</si>
  <si>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</si>
  <si>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</si>
  <si>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</si>
  <si>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</si>
  <si>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</si>
  <si>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</si>
  <si>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</si>
  <si>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</si>
  <si>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</si>
  <si>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</si>
  <si>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</si>
  <si>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</si>
  <si>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</si>
  <si>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</si>
  <si>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</si>
  <si>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</si>
  <si>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</si>
  <si>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</si>
  <si>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</si>
  <si>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</si>
  <si>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</si>
  <si>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</si>
  <si>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</si>
  <si>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</si>
  <si>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</si>
  <si>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</si>
  <si>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</si>
  <si>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</si>
  <si>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</si>
  <si>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</si>
  <si>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</si>
  <si>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</si>
  <si>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</si>
  <si>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</si>
  <si>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</si>
  <si>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</si>
  <si>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</si>
  <si>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</si>
  <si>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</si>
  <si>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</si>
  <si>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</si>
  <si>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</si>
  <si>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</si>
  <si>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</si>
  <si>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</si>
  <si>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</si>
  <si>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</si>
  <si>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</si>
  <si>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</si>
  <si>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</si>
  <si>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</si>
  <si>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</si>
  <si>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</si>
  <si>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</si>
  <si>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</si>
  <si>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</si>
  <si>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</si>
  <si>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</si>
  <si>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</si>
  <si>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</si>
  <si>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</si>
  <si>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</si>
  <si>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</si>
  <si>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</si>
  <si>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</si>
  <si>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</si>
  <si>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</si>
  <si>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</si>
  <si>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</si>
  <si>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</si>
  <si>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</si>
  <si>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</si>
  <si>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</si>
  <si>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</si>
  <si>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</si>
  <si>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</si>
  <si>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</si>
  <si>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</si>
  <si>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</si>
  <si>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</si>
  <si>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</si>
  <si>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</si>
  <si>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</si>
  <si>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</si>
  <si>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</si>
  <si>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</si>
  <si>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</si>
  <si>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</si>
  <si>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</si>
  <si>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</si>
  <si>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</si>
  <si>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</si>
  <si>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</si>
  <si>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</si>
  <si>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</si>
  <si>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</si>
  <si>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</si>
  <si>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</si>
  <si>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</si>
  <si>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</si>
  <si>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</si>
  <si>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</si>
  <si>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</si>
  <si>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</si>
  <si>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</si>
  <si>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</si>
  <si>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</si>
  <si>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</si>
  <si>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</si>
  <si>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</si>
  <si>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</si>
  <si>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</si>
  <si>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</si>
  <si>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</si>
  <si>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</si>
  <si>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</si>
  <si>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</si>
  <si>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</si>
  <si>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</si>
  <si>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</si>
  <si>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</si>
  <si>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</si>
  <si>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</si>
  <si>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</si>
  <si>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</si>
  <si>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</si>
  <si>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</si>
  <si>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</si>
  <si>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</si>
  <si>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</si>
  <si>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</si>
  <si>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</si>
  <si>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</si>
  <si>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</si>
  <si>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</si>
  <si>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</si>
  <si>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</si>
  <si>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</si>
  <si>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</si>
  <si>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</si>
  <si>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</si>
  <si>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</si>
  <si>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</si>
  <si>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</si>
  <si>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</si>
  <si>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</si>
  <si>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</si>
  <si>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</si>
  <si>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</si>
  <si>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</si>
  <si>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</si>
  <si>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</si>
  <si>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</si>
  <si>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</si>
  <si>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</si>
  <si>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</si>
  <si>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</si>
  <si>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</si>
  <si>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</si>
  <si>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</si>
  <si>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</si>
  <si>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</si>
  <si>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</si>
  <si>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</si>
  <si>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</si>
  <si>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</si>
  <si>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</si>
  <si>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</si>
  <si>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</si>
  <si>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</si>
  <si>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</si>
  <si>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</si>
  <si>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</si>
  <si>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</si>
  <si>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</si>
  <si>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</si>
  <si>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</si>
  <si>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</si>
  <si>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</si>
  <si>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</si>
  <si>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</si>
  <si>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</si>
  <si>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</si>
  <si>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</si>
  <si>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</si>
  <si>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</si>
  <si>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</si>
  <si>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</si>
  <si>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</si>
  <si>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</si>
  <si>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</si>
  <si>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</si>
  <si>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</si>
  <si>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</si>
  <si>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</si>
  <si>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</si>
  <si>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</si>
  <si>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</si>
  <si>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</si>
  <si>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</si>
  <si>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</si>
  <si>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</si>
  <si>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</si>
  <si>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</si>
  <si>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</si>
  <si>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</si>
  <si>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</si>
  <si>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</si>
  <si>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</si>
  <si>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</si>
  <si>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</si>
  <si>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</si>
  <si>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</si>
  <si>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</si>
  <si>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</si>
  <si>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</si>
  <si>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</si>
  <si>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</si>
  <si>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</si>
  <si>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</si>
  <si>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</si>
  <si>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</si>
  <si>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</si>
  <si>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</si>
  <si>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</si>
  <si>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</si>
  <si>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</si>
  <si>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</si>
  <si>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</si>
  <si>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</si>
  <si>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</si>
  <si>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</si>
  <si>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</si>
  <si>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</si>
  <si>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</si>
  <si>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</si>
  <si>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</si>
  <si>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</si>
  <si>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</si>
  <si>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</si>
  <si>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</si>
  <si>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</si>
  <si>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</si>
  <si>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</si>
  <si>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</si>
  <si>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</si>
  <si>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</si>
  <si>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</si>
  <si>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</si>
  <si>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</si>
  <si>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</si>
  <si>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</si>
  <si>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</si>
  <si>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</si>
  <si>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</si>
  <si>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</si>
  <si>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</si>
  <si>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</si>
  <si>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</si>
  <si>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</si>
  <si>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</si>
  <si>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</si>
  <si>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</si>
  <si>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</si>
  <si>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</si>
  <si>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</si>
  <si>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</si>
  <si>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</si>
  <si>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</si>
  <si>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</si>
  <si>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</si>
  <si>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</si>
  <si>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</si>
  <si>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</si>
  <si>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</si>
  <si>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</si>
  <si>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</si>
  <si>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</si>
  <si>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</si>
  <si>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</si>
  <si>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</si>
  <si>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</si>
  <si>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</si>
  <si>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</si>
  <si>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</si>
  <si>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</si>
  <si>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</si>
  <si>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</si>
  <si>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</si>
  <si>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</si>
  <si>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</si>
  <si>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</si>
  <si>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</si>
  <si>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</si>
  <si>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</si>
  <si>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</si>
  <si>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</si>
  <si>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</si>
  <si>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</si>
  <si>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</si>
  <si>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</si>
  <si>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</si>
  <si>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</si>
  <si>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</si>
  <si>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</si>
  <si>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</si>
  <si>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</si>
  <si>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</si>
  <si>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</si>
  <si>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</si>
  <si>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</si>
  <si>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</si>
  <si>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</si>
  <si>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</si>
  <si>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</si>
  <si>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</si>
  <si>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</si>
  <si>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</si>
  <si>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</si>
  <si>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</si>
  <si>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</si>
  <si>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</si>
  <si>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</si>
  <si>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</si>
  <si>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</si>
  <si>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</si>
  <si>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</si>
  <si>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</si>
  <si>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</si>
  <si>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</si>
  <si>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</si>
  <si>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</si>
  <si>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</si>
  <si>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</si>
  <si>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</si>
  <si>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</si>
  <si>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</si>
  <si>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</si>
  <si>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</si>
  <si>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</si>
  <si>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</si>
  <si>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</si>
  <si>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</si>
  <si>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</si>
  <si>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</si>
  <si>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</si>
  <si>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</si>
  <si>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</si>
  <si>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</si>
  <si>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</si>
  <si>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</si>
  <si>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</si>
  <si>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</si>
  <si>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</si>
  <si>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</si>
  <si>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</si>
  <si>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</si>
  <si>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</si>
  <si>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</si>
  <si>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</si>
  <si>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</si>
  <si>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</si>
  <si>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</si>
  <si>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</si>
  <si>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</si>
  <si>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</si>
  <si>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</si>
  <si>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</si>
  <si>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</si>
  <si>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</si>
  <si>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</si>
  <si>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</si>
  <si>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</si>
  <si>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</si>
  <si>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</si>
  <si>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</si>
  <si>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</si>
  <si>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</si>
  <si>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</si>
  <si>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</si>
  <si>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</si>
  <si>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</si>
  <si>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</si>
  <si>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</si>
  <si>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</si>
  <si>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</si>
  <si>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</si>
  <si>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</si>
  <si>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</si>
  <si>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</si>
  <si>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</si>
  <si>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</si>
  <si>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</si>
  <si>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</si>
  <si>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</si>
  <si>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</si>
  <si>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</si>
  <si>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</si>
  <si>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</si>
  <si>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</si>
  <si>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</si>
  <si>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</si>
  <si>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</si>
  <si>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</si>
  <si>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</si>
  <si>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</si>
  <si>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</si>
  <si>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</si>
  <si>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</si>
  <si>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</si>
  <si>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</si>
  <si>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</si>
  <si>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</si>
  <si>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</si>
  <si>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</si>
  <si>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</si>
  <si>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</si>
  <si>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</si>
  <si>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</si>
  <si>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</si>
  <si>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</si>
  <si>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</si>
  <si>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</si>
  <si>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</si>
  <si>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</si>
  <si>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</si>
  <si>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</si>
  <si>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</si>
  <si>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</si>
  <si>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</si>
  <si>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</si>
  <si>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</si>
  <si>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</si>
  <si>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</si>
  <si>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</si>
  <si>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</si>
  <si>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</si>
  <si>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</si>
  <si>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</si>
  <si>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</si>
  <si>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</si>
  <si>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</si>
  <si>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</si>
  <si>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</si>
  <si>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</si>
  <si>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</si>
  <si>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</si>
  <si>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</si>
  <si>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</si>
  <si>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</si>
  <si>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</si>
  <si>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</si>
  <si>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</si>
  <si>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</si>
  <si>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</si>
  <si>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</si>
  <si>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</si>
  <si>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</si>
  <si>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</si>
  <si>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</si>
  <si>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</si>
  <si>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</si>
  <si>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</si>
  <si>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</si>
  <si>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</si>
  <si>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</si>
  <si>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</si>
  <si>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</si>
  <si>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</si>
  <si>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</si>
  <si>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</si>
  <si>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</si>
  <si>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</si>
  <si>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</si>
  <si>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</si>
  <si>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</si>
  <si>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</si>
  <si>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</si>
  <si>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</si>
  <si>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</si>
  <si>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</si>
  <si>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</si>
  <si>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</si>
  <si>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</si>
  <si>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</si>
  <si>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</si>
  <si>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</si>
  <si>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</si>
  <si>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</si>
  <si>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</si>
  <si>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</si>
  <si>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</si>
  <si>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</si>
  <si>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</si>
  <si>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</si>
  <si>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</si>
  <si>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</si>
  <si>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</si>
  <si>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</si>
  <si>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</si>
  <si>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</si>
  <si>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</si>
  <si>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</si>
  <si>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</si>
  <si>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</si>
  <si>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</si>
  <si>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</si>
  <si>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</si>
  <si>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</si>
  <si>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</si>
  <si>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</si>
  <si>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</si>
  <si>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</si>
  <si>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</si>
  <si>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</si>
  <si>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</si>
  <si>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</si>
  <si>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</si>
  <si>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</si>
  <si>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</si>
  <si>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</si>
  <si>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</si>
  <si>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</si>
  <si>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</si>
  <si>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</si>
  <si>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</si>
  <si>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</si>
  <si>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</si>
  <si>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</si>
  <si>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</si>
  <si>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</si>
  <si>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</si>
  <si>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</si>
  <si>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</si>
  <si>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</si>
  <si>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</si>
  <si>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</si>
  <si>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</si>
  <si>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</si>
  <si>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</si>
  <si>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</si>
  <si>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</si>
  <si>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</si>
  <si>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</si>
  <si>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</si>
  <si>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</si>
  <si>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</si>
  <si>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</si>
  <si>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</si>
  <si>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</si>
  <si>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</si>
  <si>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</si>
  <si>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</si>
  <si>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</si>
  <si>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</si>
  <si>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</si>
  <si>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</si>
  <si>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</si>
  <si>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</si>
  <si>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</si>
  <si>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</si>
  <si>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</si>
  <si>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</si>
  <si>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</si>
  <si>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</si>
  <si>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</si>
  <si>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</si>
  <si>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</si>
  <si>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</si>
  <si>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</si>
  <si>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</si>
  <si>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</si>
  <si>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</si>
  <si>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</si>
  <si>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</si>
  <si>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</si>
  <si>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</si>
  <si>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</si>
  <si>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</si>
  <si>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</si>
  <si>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</si>
  <si>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</si>
  <si>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</si>
  <si>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</si>
  <si>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</si>
  <si>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</si>
  <si>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</si>
  <si>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</si>
  <si>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</si>
  <si>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</si>
  <si>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</si>
  <si>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</si>
  <si>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</si>
  <si>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</si>
  <si>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</si>
  <si>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</si>
  <si>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</si>
  <si>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</si>
  <si>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</si>
  <si>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</si>
  <si>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</si>
  <si>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</si>
  <si>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</si>
  <si>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</si>
  <si>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</si>
  <si>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</si>
  <si>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</si>
  <si>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</si>
  <si>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</si>
  <si>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</si>
  <si>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</si>
  <si>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</si>
  <si>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</si>
  <si>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</si>
  <si>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</si>
  <si>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</si>
  <si>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</si>
  <si>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</si>
  <si>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</si>
  <si>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</si>
  <si>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</si>
  <si>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</si>
  <si>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</si>
  <si>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</si>
  <si>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</si>
  <si>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</si>
  <si>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</si>
  <si>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</si>
  <si>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</si>
  <si>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</si>
  <si>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</si>
  <si>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</si>
  <si>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</si>
  <si>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</si>
  <si>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</si>
  <si>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</si>
  <si>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</si>
  <si>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</si>
  <si>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</si>
  <si>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</si>
  <si>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</si>
  <si>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</si>
  <si>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</si>
  <si>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</si>
  <si>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</si>
  <si>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</si>
  <si>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</si>
  <si>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</si>
  <si>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</si>
  <si>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</si>
  <si>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</si>
  <si>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</si>
  <si>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</si>
  <si>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</si>
  <si>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</si>
  <si>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</si>
  <si>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</si>
  <si>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</si>
  <si>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</si>
  <si>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</si>
  <si>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</si>
  <si>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</si>
  <si>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</si>
  <si>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</si>
  <si>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</si>
  <si>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</si>
  <si>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</si>
  <si>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</si>
  <si>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</si>
  <si>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</si>
  <si>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</si>
  <si>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</si>
  <si>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</si>
  <si>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</si>
  <si>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</si>
  <si>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</si>
  <si>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</si>
  <si>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</si>
  <si>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</si>
  <si>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</si>
  <si>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</si>
  <si>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</si>
  <si>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</si>
  <si>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</si>
  <si>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</si>
  <si>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</si>
  <si>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</si>
  <si>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</si>
  <si>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</si>
  <si>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</si>
  <si>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</si>
  <si>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</si>
  <si>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</si>
  <si>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</si>
  <si>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</si>
  <si>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</si>
  <si>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</si>
  <si>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</si>
  <si>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</si>
  <si>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</si>
  <si>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</si>
  <si>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</si>
  <si>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</si>
  <si>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</si>
  <si>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</si>
  <si>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</si>
  <si>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</si>
  <si>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</si>
  <si>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</si>
  <si>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</si>
  <si>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</si>
  <si>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</si>
  <si>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</si>
  <si>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</si>
  <si>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</si>
  <si>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</si>
  <si>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</si>
  <si>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</si>
  <si>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</si>
  <si>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</si>
  <si>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</si>
  <si>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</si>
  <si>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</si>
  <si>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</si>
  <si>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</si>
  <si>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</si>
  <si>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</si>
  <si>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</si>
  <si>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</si>
  <si>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</si>
  <si>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</si>
  <si>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</si>
  <si>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</si>
  <si>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</si>
  <si>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</si>
  <si>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</si>
  <si>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</si>
  <si>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</si>
  <si>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</si>
  <si>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</si>
  <si>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</si>
  <si>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</si>
  <si>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</si>
  <si>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</si>
  <si>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</si>
  <si>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</si>
  <si>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</si>
  <si>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</si>
  <si>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</si>
  <si>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</si>
  <si>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</si>
  <si>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</si>
  <si>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</si>
  <si>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</si>
  <si>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</si>
  <si>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</si>
  <si>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</si>
  <si>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</si>
  <si>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</si>
  <si>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</si>
  <si>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</si>
  <si>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</si>
  <si>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</si>
  <si>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</si>
  <si>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</si>
  <si>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</si>
  <si>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</si>
  <si>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</si>
  <si>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</si>
  <si>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</si>
  <si>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</si>
  <si>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</si>
  <si>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</si>
  <si>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</si>
  <si>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</si>
  <si>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</si>
  <si>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</si>
  <si>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</si>
  <si>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</si>
  <si>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</si>
  <si>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</si>
  <si>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</si>
  <si>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</si>
  <si>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</si>
  <si>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</si>
  <si>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</si>
  <si>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</si>
  <si>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</si>
  <si>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</si>
  <si>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</si>
  <si>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</si>
  <si>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</si>
  <si>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</si>
  <si>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</si>
  <si>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</si>
  <si>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</si>
  <si>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</si>
  <si>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</si>
  <si>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</si>
  <si>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</si>
  <si>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</si>
  <si>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</si>
  <si>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</si>
  <si>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</si>
  <si>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</si>
  <si>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</si>
  <si>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</si>
  <si>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</si>
  <si>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</si>
  <si>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</si>
  <si>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</si>
  <si>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</si>
  <si>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</si>
  <si>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</si>
  <si>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</si>
  <si>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</si>
  <si>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</si>
  <si>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</si>
  <si>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</si>
  <si>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</si>
  <si>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</si>
  <si>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</si>
  <si>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</si>
  <si>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</si>
  <si>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</si>
  <si>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</si>
  <si>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</si>
  <si>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</si>
  <si>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</si>
  <si>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</si>
  <si>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</si>
  <si>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</si>
  <si>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</si>
  <si>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</si>
  <si>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</si>
  <si>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</si>
  <si>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</si>
  <si>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</si>
  <si>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</si>
  <si>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</si>
  <si>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</si>
  <si>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</si>
  <si>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</si>
  <si>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</si>
  <si>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</si>
  <si>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</si>
  <si>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</si>
  <si>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</si>
  <si>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</si>
  <si>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</si>
  <si>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</si>
  <si>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</si>
  <si>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</si>
  <si>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</si>
  <si>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</si>
  <si>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</si>
  <si>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</si>
  <si>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</si>
  <si>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</si>
  <si>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</si>
  <si>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</si>
  <si>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</si>
  <si>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</si>
  <si>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</si>
  <si>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</si>
  <si>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</si>
  <si>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</si>
  <si>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</si>
  <si>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</si>
  <si>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</si>
  <si>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</si>
  <si>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</si>
  <si>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</si>
  <si>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</si>
  <si>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</si>
  <si>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</si>
  <si>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</si>
  <si>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</si>
  <si>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</si>
  <si>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</si>
  <si>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</si>
  <si>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</si>
  <si>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</si>
  <si>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</si>
  <si>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</si>
  <si>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</si>
  <si>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</si>
  <si>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</si>
  <si>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</si>
  <si>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</si>
  <si>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</si>
  <si>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</si>
  <si>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</si>
  <si>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</si>
  <si>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</si>
  <si>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</si>
  <si>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</si>
  <si>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</si>
  <si>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</si>
  <si>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</si>
  <si>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</si>
  <si>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</si>
  <si>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</si>
  <si>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</si>
  <si>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</si>
  <si>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</si>
  <si>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</si>
  <si>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</si>
  <si>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</si>
  <si>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</si>
  <si>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</si>
  <si>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</si>
  <si>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</si>
  <si>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</si>
  <si>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</si>
  <si>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</si>
  <si>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</si>
  <si>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</si>
  <si>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</si>
  <si>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</si>
  <si>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</si>
  <si>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</si>
  <si>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</si>
  <si>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</si>
  <si>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</si>
  <si>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</si>
  <si>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</si>
  <si>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</si>
  <si>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</si>
  <si>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</si>
  <si>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</si>
  <si>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</si>
  <si>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</si>
  <si>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</si>
  <si>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</si>
  <si>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</si>
  <si>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</si>
  <si>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</si>
  <si>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</si>
  <si>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</si>
  <si>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</si>
  <si>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</si>
  <si>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</si>
  <si>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</si>
  <si>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</si>
  <si>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</si>
  <si>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</si>
  <si>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</si>
  <si>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</si>
  <si>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</si>
  <si>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</si>
  <si>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</si>
  <si>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</si>
  <si>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</si>
  <si>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</si>
  <si>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</si>
  <si>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</si>
  <si>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</si>
  <si>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</si>
  <si>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</si>
  <si>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</si>
  <si>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</si>
  <si>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</si>
  <si>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</si>
  <si>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</si>
  <si>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</si>
  <si>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</si>
  <si>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</si>
  <si>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</si>
  <si>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</si>
  <si>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</si>
  <si>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</si>
  <si>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</si>
  <si>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</si>
  <si>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</si>
  <si>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</si>
  <si>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</si>
  <si>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</si>
  <si>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</si>
  <si>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</si>
  <si>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</si>
  <si>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</si>
  <si>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</si>
  <si>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</si>
  <si>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</si>
  <si>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</si>
  <si>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</si>
  <si>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</si>
  <si>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</si>
  <si>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</si>
  <si>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</si>
  <si>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</si>
  <si>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</si>
  <si>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</si>
  <si>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</si>
  <si>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</si>
  <si>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</si>
  <si>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</si>
  <si>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</si>
  <si>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</si>
  <si>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</si>
  <si>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</si>
  <si>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</si>
  <si>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</si>
  <si>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</si>
  <si>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</si>
  <si>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</si>
  <si>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</si>
  <si>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</si>
  <si>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</si>
  <si>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</si>
  <si>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</si>
  <si>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</si>
  <si>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</si>
  <si>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</si>
  <si>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</si>
  <si>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</si>
  <si>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</si>
  <si>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</si>
  <si>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</si>
  <si>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</si>
  <si>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</si>
  <si>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</si>
  <si>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</si>
  <si>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</si>
  <si>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</si>
  <si>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</si>
  <si>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</si>
  <si>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</si>
  <si>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</si>
  <si>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</si>
  <si>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</si>
  <si>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</si>
  <si>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</si>
  <si>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</si>
  <si>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</si>
  <si>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</si>
  <si>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</si>
  <si>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</si>
  <si>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</si>
  <si>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</si>
  <si>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</si>
  <si>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</si>
  <si>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</si>
  <si>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</si>
  <si>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</si>
  <si>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</si>
  <si>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</si>
  <si>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</si>
  <si>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</si>
  <si>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</si>
  <si>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</si>
  <si>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</si>
  <si>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</si>
  <si>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</si>
  <si>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</si>
  <si>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</si>
  <si>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</si>
  <si>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</si>
  <si>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</si>
  <si>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</si>
  <si>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</si>
  <si>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</si>
  <si>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</si>
  <si>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</si>
  <si>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</si>
  <si>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</si>
  <si>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</si>
  <si>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</si>
  <si>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</si>
  <si>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</si>
  <si>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</si>
  <si>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</si>
  <si>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</si>
  <si>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</si>
  <si>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</si>
  <si>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</si>
  <si>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</si>
  <si>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</si>
  <si>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</si>
  <si>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</si>
  <si>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</si>
  <si>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</si>
  <si>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</si>
  <si>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</si>
  <si>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</si>
  <si>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</si>
  <si>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</si>
  <si>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</si>
  <si>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</si>
  <si>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</si>
  <si>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</si>
  <si>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</si>
  <si>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</si>
  <si>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</si>
  <si>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</si>
  <si>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</si>
  <si>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</si>
  <si>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</si>
  <si>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</si>
  <si>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</si>
  <si>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</si>
  <si>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</si>
  <si>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</si>
  <si>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</si>
  <si>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</si>
  <si>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</si>
  <si>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</si>
  <si>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</si>
  <si>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</si>
  <si>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</si>
  <si>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</si>
  <si>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</si>
  <si>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</si>
  <si>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</si>
  <si>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</si>
  <si>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</si>
  <si>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</si>
  <si>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</si>
  <si>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</si>
  <si>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</si>
  <si>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</si>
  <si>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</si>
  <si>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</si>
  <si>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</si>
  <si>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</si>
  <si>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</si>
  <si>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</si>
  <si>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</si>
  <si>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</si>
  <si>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</si>
  <si>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</si>
  <si>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</si>
  <si>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</si>
  <si>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</si>
  <si>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</si>
  <si>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</si>
  <si>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</si>
  <si>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</si>
  <si>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</si>
  <si>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</si>
  <si>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</si>
  <si>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</si>
  <si>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</si>
  <si>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</si>
  <si>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</si>
  <si>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</si>
  <si>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</si>
  <si>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</si>
  <si>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</si>
  <si>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</si>
  <si>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</si>
  <si>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</si>
  <si>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</si>
  <si>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</si>
  <si>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</si>
  <si>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</si>
  <si>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</si>
  <si>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</si>
  <si>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</si>
  <si>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</si>
  <si>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</si>
  <si>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</si>
  <si>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</si>
  <si>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</si>
  <si>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</si>
  <si>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</si>
  <si>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</si>
  <si>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</si>
  <si>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</si>
  <si>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</si>
  <si>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</si>
  <si>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</si>
  <si>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</si>
  <si>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</si>
  <si>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</si>
  <si>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</si>
  <si>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</si>
  <si>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</si>
  <si>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</si>
  <si>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</si>
  <si>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</si>
  <si>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</si>
  <si>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</si>
  <si>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</si>
  <si>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</si>
  <si>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</si>
  <si>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</si>
  <si>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</si>
  <si>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</si>
  <si>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</si>
  <si>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</si>
  <si>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</si>
  <si>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</si>
  <si>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</si>
  <si>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</si>
  <si>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</si>
  <si>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</si>
  <si>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</si>
  <si>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</si>
  <si>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</si>
  <si>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</si>
  <si>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</si>
  <si>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</si>
  <si>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</si>
  <si>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</si>
  <si>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</si>
  <si>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</si>
  <si>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</si>
  <si>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</si>
  <si>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</si>
  <si>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</si>
  <si>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</si>
  <si>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</si>
  <si>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</si>
  <si>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</si>
  <si>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</si>
  <si>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</si>
  <si>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</si>
  <si>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</si>
  <si>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</si>
  <si>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</si>
  <si>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</si>
  <si>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</si>
  <si>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</si>
  <si>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</si>
  <si>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</si>
  <si>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</si>
  <si>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</si>
  <si>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</si>
  <si>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</si>
  <si>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</si>
  <si>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</si>
  <si>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</si>
  <si>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</si>
  <si>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</si>
  <si>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</si>
  <si>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</si>
  <si>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</si>
  <si>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</si>
  <si>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</si>
  <si>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</si>
  <si>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</si>
  <si>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</si>
  <si>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</si>
  <si>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</si>
  <si>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</si>
  <si>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</si>
  <si>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</si>
  <si>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</si>
  <si>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</si>
  <si>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</si>
  <si>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</si>
  <si>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</si>
  <si>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</si>
  <si>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</si>
  <si>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</si>
  <si>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</si>
  <si>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</si>
  <si>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</si>
  <si>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</si>
  <si>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</si>
  <si>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</si>
  <si>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</si>
  <si>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</si>
  <si>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</si>
  <si>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</si>
  <si>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</si>
  <si>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</si>
  <si>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</si>
  <si>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</si>
  <si>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</si>
  <si>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</si>
  <si>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</si>
  <si>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</si>
  <si>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</si>
  <si>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</si>
  <si>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</si>
  <si>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</si>
  <si>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</si>
  <si>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</si>
  <si>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</si>
  <si>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</si>
  <si>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</si>
  <si>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</si>
  <si>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</si>
  <si>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</si>
  <si>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</si>
  <si>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</si>
  <si>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</si>
  <si>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</si>
  <si>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</si>
  <si>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</si>
  <si>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</si>
  <si>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</si>
  <si>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</si>
  <si>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</si>
  <si>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</si>
  <si>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</si>
  <si>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</si>
  <si>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</si>
  <si>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</si>
  <si>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</si>
  <si>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</si>
  <si>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</si>
  <si>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</si>
  <si>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</si>
  <si>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</si>
  <si>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</si>
  <si>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</si>
  <si>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</si>
  <si>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</si>
  <si>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</si>
  <si>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</si>
  <si>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</si>
  <si>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</si>
  <si>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</si>
  <si>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</si>
  <si>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</si>
  <si>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</si>
  <si>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</si>
  <si>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</si>
  <si>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</si>
  <si>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</si>
  <si>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</si>
  <si>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</si>
  <si>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</si>
  <si>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</si>
  <si>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</si>
  <si>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</si>
  <si>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</si>
  <si>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</si>
  <si>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</si>
  <si>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</si>
  <si>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</si>
  <si>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</si>
  <si>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</si>
  <si>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</si>
  <si>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</si>
  <si>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</si>
  <si>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</si>
  <si>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</si>
  <si>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</si>
  <si>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</si>
  <si>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</si>
  <si>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</si>
  <si>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</si>
  <si>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</si>
  <si>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</si>
  <si>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</si>
  <si>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</si>
  <si>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</si>
  <si>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</si>
  <si>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</si>
  <si>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</si>
  <si>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</si>
  <si>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</si>
  <si>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</si>
  <si>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</si>
  <si>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</si>
  <si>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</si>
  <si>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</si>
  <si>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</si>
  <si>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</si>
  <si>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</si>
  <si>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</si>
  <si>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</si>
  <si>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</si>
  <si>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</si>
  <si>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</si>
  <si>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</si>
  <si>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</si>
  <si>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</si>
  <si>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</si>
  <si>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</si>
  <si>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</si>
  <si>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</si>
  <si>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</si>
  <si>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</si>
  <si>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</si>
  <si>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</si>
  <si>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</si>
  <si>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</si>
  <si>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</si>
  <si>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</si>
  <si>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</si>
  <si>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</si>
  <si>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</si>
  <si>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</si>
  <si>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</si>
  <si>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</si>
  <si>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</si>
  <si>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</si>
  <si>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</si>
  <si>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</si>
  <si>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</si>
  <si>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</si>
  <si>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</si>
  <si>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</si>
  <si>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</si>
  <si>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</si>
  <si>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</si>
  <si>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</si>
  <si>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</si>
  <si>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</si>
  <si>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</si>
  <si>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</si>
  <si>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</si>
  <si>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</si>
  <si>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</si>
  <si>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</si>
  <si>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</si>
  <si>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</si>
  <si>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</si>
  <si>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</si>
  <si>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</si>
  <si>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</si>
  <si>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</si>
  <si>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</si>
  <si>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</si>
  <si>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</si>
  <si>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</si>
  <si>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</si>
  <si>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</si>
  <si>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</si>
  <si>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</si>
  <si>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</si>
  <si>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</si>
  <si>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</si>
  <si>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</si>
  <si>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</si>
  <si>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</si>
  <si>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</si>
  <si>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</si>
  <si>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</si>
  <si>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</si>
  <si>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</si>
  <si>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</si>
  <si>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</si>
  <si>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</si>
  <si>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</si>
  <si>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</si>
  <si>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</si>
  <si>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</si>
  <si>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</si>
  <si>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</si>
  <si>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</si>
  <si>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</si>
  <si>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</si>
  <si>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</si>
  <si>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</si>
  <si>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</si>
  <si>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</si>
  <si>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</si>
  <si>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</si>
  <si>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</si>
  <si>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</si>
  <si>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</si>
  <si>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</si>
  <si>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</si>
  <si>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</si>
  <si>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</si>
  <si>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</si>
  <si>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</si>
  <si>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</si>
  <si>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</si>
  <si>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</si>
  <si>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</si>
  <si>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</si>
  <si>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</si>
  <si>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</si>
  <si>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</si>
  <si>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</si>
  <si>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</si>
  <si>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</si>
  <si>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</si>
  <si>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</si>
  <si>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</si>
  <si>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</si>
  <si>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</si>
  <si>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</si>
  <si>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</si>
  <si>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</si>
  <si>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</si>
  <si>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</si>
  <si>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</si>
  <si>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</si>
  <si>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</si>
  <si>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</si>
  <si>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</si>
  <si>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</si>
  <si>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</si>
  <si>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</si>
  <si>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</si>
  <si>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</si>
  <si>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</si>
  <si>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</si>
  <si>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</si>
  <si>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</si>
  <si>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</si>
  <si>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</si>
  <si>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</si>
  <si>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</si>
  <si>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</si>
  <si>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</si>
  <si>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</si>
  <si>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</si>
  <si>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</si>
  <si>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</si>
  <si>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</si>
  <si>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</si>
  <si>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</si>
  <si>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</si>
  <si>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</si>
  <si>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</si>
  <si>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</si>
  <si>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</si>
  <si>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</si>
  <si>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</si>
  <si>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</si>
  <si>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</si>
  <si>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</si>
  <si>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</si>
  <si>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</si>
  <si>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</si>
  <si>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</si>
  <si>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</si>
  <si>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</si>
  <si>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</si>
  <si>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</si>
  <si>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</si>
  <si>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</si>
  <si>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</si>
  <si>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</si>
  <si>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</si>
  <si>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</si>
  <si>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</si>
  <si>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</si>
  <si>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</si>
  <si>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</si>
  <si>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</si>
  <si>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</si>
  <si>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</si>
  <si>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</si>
  <si>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</si>
  <si>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</si>
  <si>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</si>
  <si>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</si>
  <si>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</si>
  <si>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</si>
  <si>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</si>
  <si>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</si>
  <si>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</si>
  <si>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</si>
  <si>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</si>
  <si>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</si>
  <si>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</si>
  <si>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</si>
  <si>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</si>
  <si>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</si>
  <si>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</si>
  <si>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</si>
  <si>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</si>
  <si>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</si>
  <si>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</si>
  <si>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</si>
  <si>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</si>
  <si>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</si>
  <si>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</si>
  <si>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</si>
  <si>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</si>
  <si>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</si>
  <si>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</si>
  <si>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</si>
  <si>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</si>
  <si>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</si>
  <si>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</si>
  <si>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</si>
  <si>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</si>
  <si>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</si>
  <si>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</si>
  <si>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</si>
  <si>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</si>
  <si>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</si>
  <si>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</si>
  <si>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</si>
  <si>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</si>
  <si>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</si>
  <si>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</si>
  <si>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</si>
  <si>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</si>
  <si>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</si>
  <si>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</si>
  <si>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</si>
  <si>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</si>
  <si>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</si>
  <si>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</si>
  <si>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</si>
  <si>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</si>
  <si>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</si>
  <si>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</si>
  <si>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</si>
  <si>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</si>
  <si>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</si>
  <si>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</si>
  <si>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</si>
  <si>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</si>
  <si>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</si>
  <si>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</si>
  <si>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</si>
  <si>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</si>
  <si>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</si>
  <si>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</si>
  <si>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</si>
  <si>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</si>
  <si>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</si>
  <si>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</si>
  <si>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</si>
  <si>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</si>
  <si>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</si>
  <si>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</si>
  <si>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</si>
  <si>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</si>
  <si>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</si>
  <si>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</si>
  <si>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</si>
  <si>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</si>
  <si>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</si>
  <si>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</si>
  <si>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</si>
  <si>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</si>
  <si>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</si>
  <si>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</si>
  <si>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</si>
  <si>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</si>
  <si>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</si>
  <si>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</si>
  <si>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</si>
  <si>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</si>
  <si>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</si>
  <si>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</si>
  <si>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</si>
  <si>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</si>
  <si>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</si>
  <si>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</si>
  <si>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</si>
  <si>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</si>
  <si>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</si>
  <si>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</si>
  <si>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</si>
  <si>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</si>
  <si>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</si>
  <si>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</si>
  <si>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</si>
  <si>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</si>
  <si>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</si>
  <si>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</si>
  <si>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</si>
  <si>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</si>
  <si>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</si>
  <si>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</si>
  <si>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</si>
  <si>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</si>
  <si>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</si>
  <si>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</si>
  <si>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</si>
  <si>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</si>
  <si>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</si>
  <si>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</si>
  <si>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</si>
  <si>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</si>
  <si>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</si>
  <si>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</si>
  <si>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</si>
  <si>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</si>
  <si>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</si>
  <si>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</si>
  <si>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</si>
  <si>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</si>
  <si>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</si>
  <si>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</si>
  <si>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</si>
  <si>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</si>
  <si>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</si>
  <si>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</si>
  <si>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</si>
  <si>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</si>
  <si>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</si>
  <si>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</si>
  <si>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</si>
  <si>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</si>
  <si>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</si>
  <si>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</si>
  <si>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</si>
  <si>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</si>
  <si>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</si>
  <si>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</si>
  <si>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</si>
  <si>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</si>
  <si>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</si>
  <si>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</si>
  <si>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</si>
  <si>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</si>
  <si>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</si>
  <si>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</si>
  <si>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</si>
  <si>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</si>
  <si>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</si>
  <si>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</si>
  <si>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</si>
  <si>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</si>
  <si>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</si>
  <si>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</si>
  <si>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</si>
  <si>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</si>
  <si>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</si>
  <si>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</si>
  <si>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</si>
  <si>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</si>
  <si>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</si>
  <si>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</si>
  <si>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</si>
  <si>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</si>
  <si>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</si>
  <si>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</si>
  <si>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</si>
  <si>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</si>
  <si>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</si>
  <si>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</si>
  <si>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</si>
  <si>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</si>
  <si>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</si>
  <si>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</si>
  <si>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</si>
  <si>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</si>
  <si>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</si>
  <si>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</si>
  <si>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</si>
  <si>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</si>
  <si>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</si>
  <si>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</si>
  <si>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</si>
  <si>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</si>
  <si>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</si>
  <si>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</si>
  <si>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</si>
  <si>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</si>
  <si>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</si>
  <si>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</si>
  <si>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</si>
  <si>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</si>
  <si>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</si>
  <si>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</si>
  <si>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</si>
  <si>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</si>
  <si>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</si>
  <si>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</si>
  <si>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</si>
  <si>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</si>
  <si>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</si>
  <si>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</si>
  <si>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</si>
  <si>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</si>
  <si>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</si>
  <si>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</si>
  <si>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</si>
  <si>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</si>
  <si>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</si>
  <si>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</si>
  <si>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</si>
  <si>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</si>
  <si>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</si>
  <si>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</si>
  <si>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</si>
  <si>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</si>
  <si>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</si>
  <si>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</si>
  <si>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</si>
  <si>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</si>
  <si>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</si>
  <si>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</si>
  <si>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</si>
  <si>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</si>
  <si>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</si>
  <si>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</si>
  <si>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</si>
  <si>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</si>
  <si>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</si>
  <si>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</si>
  <si>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</si>
  <si>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</si>
  <si>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</si>
  <si>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</si>
  <si>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</si>
  <si>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</si>
  <si>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</si>
  <si>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</si>
  <si>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</si>
  <si>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</si>
  <si>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</si>
  <si>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</si>
  <si>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</si>
  <si>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</si>
  <si>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</si>
  <si>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</si>
  <si>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</si>
  <si>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</si>
  <si>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</si>
  <si>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</si>
  <si>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</si>
  <si>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</si>
  <si>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</si>
  <si>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</si>
  <si>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</si>
  <si>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</si>
  <si>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</si>
  <si>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</si>
  <si>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</si>
  <si>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</si>
  <si>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</si>
  <si>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</si>
  <si>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</si>
  <si>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</si>
  <si>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</si>
  <si>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</si>
  <si>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</si>
  <si>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</si>
  <si>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</si>
  <si>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</si>
  <si>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</si>
  <si>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</si>
  <si>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</si>
  <si>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</si>
  <si>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</si>
  <si>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</si>
  <si>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</si>
  <si>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</si>
  <si>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</si>
  <si>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</si>
  <si>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</si>
  <si>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</si>
  <si>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</si>
  <si>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</si>
  <si>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</si>
  <si>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</si>
  <si>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</si>
  <si>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</si>
  <si>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</si>
  <si>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</si>
  <si>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</si>
  <si>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</si>
  <si>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</si>
  <si>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</si>
  <si>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</si>
  <si>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</si>
  <si>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</si>
  <si>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</si>
  <si>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</si>
  <si>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</si>
  <si>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</si>
  <si>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</si>
  <si>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</si>
  <si>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</si>
  <si>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</si>
  <si>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</si>
  <si>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</si>
  <si>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</si>
  <si>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</si>
  <si>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</si>
  <si>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</si>
  <si>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</si>
  <si>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</si>
  <si>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</si>
  <si>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</si>
  <si>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</si>
  <si>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</si>
  <si>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</si>
  <si>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</si>
  <si>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</si>
  <si>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</si>
  <si>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</si>
  <si>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</si>
  <si>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</si>
  <si>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</si>
  <si>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</si>
  <si>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</si>
  <si>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</si>
  <si>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</si>
  <si>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</si>
  <si>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</si>
  <si>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</si>
  <si>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</si>
  <si>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</si>
  <si>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</si>
  <si>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</si>
  <si>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</si>
  <si>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</si>
  <si>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</si>
  <si>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</si>
  <si>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</si>
  <si>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</si>
  <si>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</si>
  <si>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</si>
  <si>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</si>
  <si>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</si>
  <si>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</si>
  <si>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</si>
  <si>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</si>
  <si>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</si>
  <si>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</si>
  <si>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</si>
  <si>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</si>
  <si>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</si>
  <si>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</si>
  <si>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</si>
  <si>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</si>
  <si>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</si>
  <si>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</si>
  <si>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</si>
  <si>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</si>
  <si>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</si>
  <si>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</si>
  <si>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</si>
  <si>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</si>
  <si>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</si>
  <si>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</si>
  <si>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</si>
  <si>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</si>
  <si>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</si>
  <si>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</si>
  <si>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</si>
  <si>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</si>
  <si>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</si>
  <si>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</si>
  <si>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</si>
  <si>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</si>
  <si>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</si>
  <si>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</si>
  <si>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</si>
  <si>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</si>
  <si>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</si>
  <si>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</si>
  <si>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</si>
  <si>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</si>
  <si>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</si>
  <si>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</si>
  <si>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</si>
  <si>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</si>
  <si>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</si>
  <si>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</si>
  <si>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</si>
  <si>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</si>
  <si>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</si>
  <si>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</si>
  <si>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</si>
  <si>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</si>
  <si>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</si>
  <si>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</si>
  <si>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</si>
  <si>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</si>
  <si>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</si>
  <si>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</si>
  <si>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</si>
  <si>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</si>
  <si>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</si>
  <si>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</si>
  <si>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</si>
  <si>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</si>
  <si>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</si>
  <si>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</si>
  <si>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</si>
  <si>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</si>
  <si>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</si>
  <si>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</si>
  <si>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</si>
  <si>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</si>
  <si>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</si>
  <si>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</si>
  <si>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</si>
  <si>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</si>
  <si>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</si>
  <si>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</si>
  <si>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</si>
  <si>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</si>
  <si>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</si>
  <si>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</si>
  <si>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</si>
  <si>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</si>
  <si>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</si>
  <si>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</si>
  <si>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</si>
  <si>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</si>
  <si>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</si>
  <si>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</si>
  <si>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</si>
  <si>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</si>
  <si>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</si>
  <si>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</si>
  <si>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</si>
  <si>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</si>
  <si>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</si>
  <si>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</si>
  <si>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</si>
  <si>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</si>
  <si>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</si>
  <si>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</si>
  <si>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</si>
  <si>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</si>
  <si>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</si>
  <si>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</si>
  <si>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</si>
  <si>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</si>
  <si>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</si>
  <si>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</si>
  <si>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</si>
  <si>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</si>
  <si>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</si>
  <si>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</si>
  <si>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</si>
  <si>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</si>
  <si>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</si>
  <si>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</si>
  <si>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</si>
  <si>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</si>
  <si>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</si>
  <si>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</si>
  <si>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</si>
  <si>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</si>
  <si>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</si>
  <si>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</si>
  <si>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</si>
  <si>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</si>
  <si>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</si>
  <si>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</si>
  <si>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</si>
  <si>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</si>
  <si>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</si>
  <si>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</si>
  <si>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</si>
  <si>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</si>
  <si>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</si>
  <si>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</si>
  <si>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</si>
  <si>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</si>
  <si>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</si>
  <si>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</si>
  <si>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</si>
  <si>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</si>
  <si>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</si>
  <si>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</si>
  <si>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</si>
  <si>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</si>
  <si>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</si>
  <si>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</si>
  <si>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</si>
  <si>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</si>
  <si>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</si>
  <si>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</si>
  <si>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</si>
  <si>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</si>
  <si>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</si>
  <si>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</si>
  <si>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</si>
  <si>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</si>
  <si>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</si>
  <si>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</si>
  <si>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</si>
  <si>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</si>
  <si>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</si>
  <si>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</si>
  <si>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</si>
  <si>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</si>
  <si>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</si>
  <si>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</si>
  <si>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</si>
  <si>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</si>
  <si>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</si>
  <si>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</si>
  <si>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</si>
  <si>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</si>
  <si>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</si>
  <si>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</si>
  <si>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</si>
  <si>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</si>
  <si>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</si>
  <si>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</si>
  <si>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</si>
  <si>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</si>
  <si>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</si>
  <si>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</si>
  <si>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</si>
  <si>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</si>
  <si>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</si>
  <si>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</si>
  <si>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</si>
  <si>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</si>
  <si>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</si>
  <si>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</si>
  <si>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</si>
  <si>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</si>
  <si>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</si>
  <si>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</si>
  <si>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</si>
  <si>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</si>
  <si>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</si>
  <si>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</si>
  <si>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</si>
  <si>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</si>
  <si>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</si>
  <si>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</si>
  <si>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</si>
  <si>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</si>
  <si>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</si>
  <si>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</si>
  <si>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</si>
  <si>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</si>
  <si>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</si>
  <si>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</si>
  <si>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</si>
  <si>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</si>
  <si>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</si>
  <si>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</si>
  <si>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</si>
  <si>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</si>
  <si>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</si>
  <si>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</si>
  <si>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</si>
  <si>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</si>
  <si>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</si>
  <si>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</si>
  <si>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</si>
  <si>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</si>
  <si>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</si>
  <si>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</si>
  <si>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</si>
  <si>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</si>
  <si>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</si>
  <si>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</si>
  <si>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</si>
  <si>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</si>
  <si>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</si>
  <si>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</si>
  <si>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</si>
  <si>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</si>
  <si>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</si>
  <si>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</si>
  <si>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</si>
  <si>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</si>
  <si>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</si>
  <si>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</si>
  <si>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</si>
  <si>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</si>
  <si>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</si>
  <si>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</si>
  <si>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</si>
  <si>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</si>
  <si>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</si>
  <si>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</si>
  <si>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</si>
  <si>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</si>
  <si>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</si>
  <si>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</si>
  <si>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</si>
  <si>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</si>
  <si>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</si>
  <si>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</si>
  <si>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</si>
  <si>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</si>
  <si>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</si>
  <si>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</si>
  <si>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</si>
  <si>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</si>
  <si>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</si>
  <si>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</si>
  <si>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</si>
  <si>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</si>
  <si>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</si>
  <si>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</si>
  <si>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</si>
  <si>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</si>
  <si>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</si>
  <si>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</si>
  <si>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</si>
  <si>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</si>
  <si>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</si>
  <si>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</si>
  <si>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</si>
  <si>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</si>
  <si>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</si>
  <si>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</si>
  <si>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</si>
  <si>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</si>
  <si>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</si>
  <si>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</si>
  <si>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</si>
  <si>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</si>
  <si>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</si>
  <si>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</si>
  <si>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</si>
  <si>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</si>
  <si>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</si>
  <si>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</si>
  <si>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</si>
  <si>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</si>
  <si>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</si>
  <si>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</si>
  <si>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</si>
  <si>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</si>
  <si>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</si>
  <si>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</si>
  <si>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</si>
  <si>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</si>
  <si>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</si>
  <si>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</si>
  <si>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</si>
  <si>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</si>
  <si>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</si>
  <si>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</si>
  <si>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</si>
  <si>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</si>
  <si>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</si>
  <si>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</si>
  <si>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</si>
  <si>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</si>
  <si>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</si>
  <si>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</si>
  <si>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</si>
  <si>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</si>
  <si>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</si>
  <si>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</si>
  <si>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</si>
  <si>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</si>
  <si>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</si>
  <si>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</si>
  <si>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</si>
  <si>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</si>
  <si>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</si>
  <si>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</si>
  <si>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</si>
  <si>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</si>
  <si>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</si>
  <si>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</si>
  <si>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</si>
  <si>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</si>
  <si>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</si>
  <si>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</si>
  <si>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</si>
  <si>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</si>
  <si>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</si>
  <si>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</si>
  <si>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</si>
  <si>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</si>
  <si>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</si>
  <si>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</si>
  <si>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</si>
  <si>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</si>
  <si>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</si>
  <si>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</si>
  <si>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</si>
  <si>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</si>
  <si>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</si>
  <si>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</si>
  <si>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</si>
  <si>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</si>
  <si>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</si>
  <si>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</si>
  <si>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</si>
  <si>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</si>
  <si>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</si>
  <si>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</si>
  <si>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</si>
  <si>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</si>
  <si>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</si>
  <si>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</si>
  <si>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</si>
  <si>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</si>
  <si>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</si>
  <si>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</si>
  <si>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</si>
  <si>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</si>
  <si>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</si>
  <si>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</si>
  <si>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</si>
  <si>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</si>
  <si>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</si>
  <si>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</si>
  <si>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</si>
  <si>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</si>
  <si>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</si>
  <si>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</si>
  <si>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</si>
  <si>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</si>
  <si>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</si>
  <si>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</si>
  <si>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</si>
  <si>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</si>
  <si>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</si>
  <si>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</si>
  <si>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</si>
  <si>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</si>
  <si>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</si>
  <si>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</si>
  <si>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</si>
  <si>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</si>
  <si>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</si>
  <si>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</si>
  <si>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</si>
  <si>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</si>
  <si>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</si>
  <si>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</si>
  <si>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</si>
  <si>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</si>
  <si>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</si>
  <si>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</si>
  <si>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</si>
  <si>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</si>
  <si>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</si>
  <si>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</si>
  <si>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</si>
  <si>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</si>
  <si>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</si>
  <si>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</si>
  <si>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</si>
  <si>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</si>
  <si>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</si>
  <si>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</si>
  <si>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</si>
  <si>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</si>
  <si>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</si>
  <si>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</si>
  <si>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</si>
  <si>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</si>
  <si>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</si>
  <si>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</si>
  <si>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</si>
  <si>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</si>
  <si>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</si>
  <si>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</si>
  <si>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</si>
  <si>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</si>
  <si>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</si>
  <si>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</si>
  <si>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</si>
  <si>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</si>
  <si>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</si>
  <si>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</si>
  <si>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</si>
  <si>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</si>
  <si>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</si>
  <si>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</si>
  <si>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</si>
  <si>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</si>
  <si>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</si>
  <si>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</si>
  <si>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</si>
  <si>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</si>
  <si>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</si>
  <si>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</si>
  <si>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</si>
  <si>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</si>
  <si>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</si>
  <si>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</si>
  <si>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</si>
  <si>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</si>
  <si>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</si>
  <si>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</si>
  <si>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</si>
  <si>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</si>
  <si>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</si>
  <si>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</si>
  <si>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</si>
  <si>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</si>
  <si>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</si>
  <si>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</si>
  <si>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</si>
  <si>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</si>
  <si>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</si>
  <si>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</si>
  <si>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</si>
  <si>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</si>
  <si>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</si>
  <si>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</si>
  <si>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</si>
  <si>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</si>
  <si>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</si>
  <si>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</si>
  <si>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</si>
  <si>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</si>
  <si>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</si>
  <si>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</si>
  <si>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</si>
  <si>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</si>
  <si>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</si>
  <si>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</si>
  <si>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</si>
  <si>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</si>
  <si>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</si>
  <si>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</si>
  <si>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</si>
  <si>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</si>
  <si>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</si>
  <si>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</si>
  <si>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</si>
  <si>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</si>
  <si>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</si>
  <si>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</si>
  <si>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</si>
  <si>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</si>
  <si>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</si>
  <si>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</si>
  <si>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</si>
  <si>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</si>
  <si>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</si>
  <si>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</si>
  <si>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</si>
  <si>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</si>
  <si>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</si>
  <si>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</si>
  <si>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</si>
  <si>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</si>
  <si>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</si>
  <si>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</si>
  <si>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</si>
  <si>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</si>
  <si>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</si>
  <si>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</si>
  <si>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</si>
  <si>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</si>
  <si>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</si>
  <si>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</si>
  <si>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</si>
  <si>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</si>
  <si>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</si>
  <si>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</si>
  <si>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</si>
  <si>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</si>
  <si>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</si>
  <si>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</si>
  <si>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</si>
  <si>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</si>
  <si>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</si>
  <si>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</si>
  <si>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</si>
  <si>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</si>
  <si>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</si>
  <si>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</si>
  <si>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</si>
  <si>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</si>
  <si>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</si>
  <si>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</si>
  <si>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</si>
  <si>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</si>
  <si>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</si>
  <si>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</si>
  <si>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</si>
  <si>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</si>
  <si>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</si>
  <si>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</si>
  <si>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</si>
  <si>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</si>
  <si>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</si>
  <si>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</si>
  <si>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</si>
  <si>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</si>
  <si>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</si>
  <si>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</si>
  <si>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</si>
  <si>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</si>
  <si>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</si>
  <si>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</si>
  <si>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</si>
  <si>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</si>
  <si>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</si>
  <si>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</si>
  <si>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</si>
  <si>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</si>
  <si>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</si>
  <si>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</si>
  <si>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</si>
  <si>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</si>
  <si>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</si>
  <si>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</si>
  <si>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</si>
  <si>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</si>
  <si>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</si>
  <si>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</si>
  <si>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</si>
  <si>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</si>
  <si>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</si>
  <si>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</si>
  <si>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</si>
  <si>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</si>
  <si>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</si>
  <si>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</si>
  <si>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</si>
  <si>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</si>
  <si>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</si>
  <si>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</si>
  <si>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</si>
  <si>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</si>
  <si>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</si>
  <si>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</si>
  <si>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</si>
  <si>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</si>
  <si>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</si>
  <si>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</si>
  <si>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</si>
  <si>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</si>
  <si>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</si>
  <si>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</si>
  <si>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</si>
  <si>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</si>
  <si>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</si>
  <si>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</si>
  <si>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</si>
  <si>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</si>
  <si>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</si>
  <si>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</si>
  <si>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</si>
  <si>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</si>
  <si>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</si>
  <si>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</si>
  <si>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</si>
  <si>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</si>
  <si>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</si>
  <si>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</si>
  <si>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</si>
  <si>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</si>
  <si>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</si>
  <si>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</si>
  <si>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</si>
  <si>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</si>
  <si>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</si>
  <si>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</si>
  <si>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</si>
  <si>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</si>
  <si>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</si>
  <si>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</si>
  <si>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</si>
  <si>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</si>
  <si>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</si>
  <si>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</si>
  <si>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</si>
  <si>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</si>
  <si>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</si>
  <si>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</si>
  <si>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</si>
  <si>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</si>
  <si>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</si>
  <si>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</si>
  <si>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</si>
  <si>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</si>
  <si>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</si>
  <si>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</si>
  <si>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</si>
  <si>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</si>
  <si>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</si>
  <si>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</si>
  <si>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</si>
  <si>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</si>
  <si>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</si>
  <si>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</si>
  <si>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</si>
  <si>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</si>
  <si>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</si>
  <si>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</si>
  <si>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</si>
  <si>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</si>
  <si>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</si>
  <si>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</si>
  <si>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</si>
  <si>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</si>
  <si>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</si>
  <si>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</si>
  <si>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</si>
  <si>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</si>
  <si>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</si>
  <si>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</si>
  <si>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</si>
  <si>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</si>
  <si>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</si>
  <si>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</si>
  <si>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</si>
  <si>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</si>
  <si>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</si>
  <si>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</si>
  <si>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</si>
  <si>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</si>
  <si>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</si>
  <si>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</si>
  <si>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</si>
  <si>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</si>
  <si>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</si>
  <si>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</si>
  <si>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</si>
  <si>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</si>
  <si>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</si>
  <si>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</si>
  <si>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</si>
  <si>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</si>
  <si>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</si>
  <si>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</si>
  <si>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</si>
  <si>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</si>
  <si>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</si>
  <si>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</si>
  <si>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</si>
  <si>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</si>
  <si>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</si>
  <si>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</si>
  <si>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</si>
  <si>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</si>
  <si>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</si>
  <si>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</si>
  <si>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</si>
  <si>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</si>
  <si>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</si>
  <si>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</si>
  <si>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</si>
  <si>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</si>
  <si>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</si>
  <si>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</si>
  <si>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</si>
  <si>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</si>
  <si>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</si>
  <si>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</si>
  <si>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</si>
  <si>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</si>
  <si>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</si>
  <si>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</si>
  <si>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</si>
  <si>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</si>
  <si>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</si>
  <si>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</si>
  <si>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</si>
  <si>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</si>
  <si>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</si>
  <si>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</si>
  <si>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</si>
  <si>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</si>
  <si>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</si>
  <si>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</si>
  <si>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</si>
  <si>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</si>
  <si>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</si>
  <si>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</si>
  <si>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</si>
  <si>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</si>
  <si>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</si>
  <si>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</si>
  <si>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</si>
  <si>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</si>
  <si>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</si>
  <si>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</si>
  <si>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</si>
  <si>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</si>
  <si>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</si>
  <si>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</si>
  <si>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</si>
  <si>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</si>
  <si>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</si>
  <si>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</si>
  <si>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</si>
  <si>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</si>
  <si>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</si>
  <si>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</si>
  <si>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</si>
  <si>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</si>
  <si>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</si>
  <si>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</si>
  <si>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</si>
  <si>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</si>
  <si>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</si>
  <si>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</si>
  <si>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</si>
  <si>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</si>
  <si>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</si>
  <si>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</si>
  <si>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</si>
  <si>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</si>
  <si>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</si>
  <si>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</si>
  <si>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</si>
  <si>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</si>
  <si>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</si>
  <si>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</si>
  <si>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</si>
  <si>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</si>
  <si>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</si>
  <si>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</si>
  <si>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</si>
  <si>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</si>
  <si>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</si>
  <si>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</si>
  <si>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</si>
  <si>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</si>
  <si>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</si>
  <si>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</si>
  <si>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</si>
  <si>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</si>
  <si>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</si>
  <si>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</si>
  <si>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</si>
  <si>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</si>
  <si>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</si>
  <si>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</si>
  <si>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</si>
  <si>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</si>
  <si>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</si>
  <si>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</si>
  <si>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</si>
  <si>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</si>
  <si>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</si>
  <si>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</si>
  <si>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</si>
  <si>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</si>
  <si>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</si>
  <si>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</si>
  <si>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</si>
  <si>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</si>
  <si>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</si>
  <si>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</si>
  <si>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</si>
  <si>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</si>
  <si>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</si>
  <si>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</si>
  <si>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</si>
  <si>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</si>
  <si>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</si>
  <si>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</si>
  <si>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</si>
  <si>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</si>
  <si>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</si>
  <si>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</si>
  <si>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</si>
  <si>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</si>
  <si>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</si>
  <si>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</si>
  <si>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</si>
  <si>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</si>
  <si>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</si>
  <si>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</si>
  <si>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</si>
  <si>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</si>
  <si>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</si>
  <si>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</si>
  <si>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</si>
  <si>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</si>
  <si>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</si>
  <si>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</si>
  <si>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</si>
  <si>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</si>
  <si>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</si>
  <si>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</si>
  <si>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</si>
  <si>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</si>
  <si>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</si>
  <si>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</si>
  <si>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</si>
  <si>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</si>
  <si>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</si>
  <si>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</si>
  <si>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</si>
  <si>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</si>
  <si>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</si>
  <si>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</si>
  <si>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</si>
  <si>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</si>
  <si>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</si>
  <si>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</si>
  <si>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</si>
  <si>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</si>
  <si>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</si>
  <si>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</si>
  <si>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</si>
  <si>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</si>
  <si>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</si>
  <si>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</si>
  <si>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</si>
  <si>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</si>
  <si>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</si>
  <si>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</si>
  <si>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</si>
  <si>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</si>
  <si>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</si>
  <si>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</si>
  <si>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</si>
  <si>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</si>
  <si>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</si>
  <si>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</si>
  <si>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</si>
  <si>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</si>
  <si>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</si>
  <si>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</si>
  <si>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</si>
  <si>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</si>
  <si>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</si>
  <si>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</si>
  <si>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</si>
  <si>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</si>
  <si>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</si>
  <si>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</si>
  <si>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</si>
  <si>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</si>
  <si>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</si>
  <si>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</si>
  <si>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</si>
  <si>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</si>
  <si>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</si>
  <si>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</si>
  <si>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</si>
  <si>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</si>
  <si>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</si>
  <si>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</si>
  <si>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</si>
  <si>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</si>
  <si>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</si>
  <si>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</si>
  <si>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</si>
  <si>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</si>
  <si>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</si>
  <si>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</si>
  <si>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</si>
  <si>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</si>
  <si>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</si>
  <si>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</si>
  <si>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</si>
  <si>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</si>
  <si>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</si>
  <si>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</si>
  <si>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</si>
  <si>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</si>
  <si>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</si>
  <si>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</si>
  <si>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</si>
  <si>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</si>
  <si>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</si>
  <si>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</si>
  <si>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</si>
  <si>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</si>
  <si>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</si>
  <si>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</si>
  <si>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</si>
  <si>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</si>
  <si>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</si>
  <si>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</si>
  <si>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</si>
  <si>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</si>
  <si>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</si>
  <si>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</si>
  <si>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</si>
  <si>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</si>
  <si>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</si>
  <si>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</si>
  <si>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</si>
  <si>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</si>
  <si>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</si>
  <si>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</si>
  <si>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</si>
  <si>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</si>
  <si>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</si>
  <si>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</si>
  <si>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</si>
  <si>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</si>
  <si>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</si>
  <si>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</si>
  <si>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</si>
  <si>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</si>
  <si>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</si>
  <si>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</si>
  <si>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</si>
  <si>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</si>
  <si>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</si>
  <si>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</si>
  <si>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</si>
  <si>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</si>
  <si>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</si>
  <si>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</si>
  <si>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</si>
  <si>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</si>
  <si>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</si>
  <si>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</si>
  <si>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</si>
  <si>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</si>
  <si>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</si>
  <si>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</si>
  <si>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</si>
  <si>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</si>
  <si>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</si>
  <si>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</si>
  <si>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</si>
  <si>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</si>
  <si>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</si>
  <si>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</si>
  <si>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</si>
  <si>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</si>
  <si>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</si>
  <si>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</si>
  <si>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</si>
  <si>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</si>
  <si>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</si>
  <si>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</si>
  <si>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</si>
  <si>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</si>
  <si>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</si>
  <si>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</si>
  <si>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</si>
  <si>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</si>
  <si>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</si>
  <si>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</si>
  <si>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</si>
  <si>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</si>
  <si>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</si>
  <si>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</si>
  <si>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</si>
  <si>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</si>
  <si>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</si>
  <si>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</si>
  <si>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</si>
  <si>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</si>
  <si>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</si>
  <si>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</si>
  <si>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</si>
  <si>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</si>
  <si>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</si>
  <si>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</si>
  <si>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</si>
  <si>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</si>
  <si>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</si>
  <si>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</si>
  <si>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</si>
  <si>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</si>
  <si>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</si>
  <si>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</si>
  <si>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</si>
  <si>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</si>
  <si>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</si>
  <si>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</si>
  <si>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</si>
  <si>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</si>
  <si>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</si>
  <si>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</si>
  <si>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</si>
  <si>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</si>
  <si>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</si>
  <si>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</si>
  <si>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</si>
  <si>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</si>
  <si>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</si>
  <si>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</si>
  <si>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</si>
  <si>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</si>
  <si>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</si>
  <si>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</si>
  <si>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</si>
  <si>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</si>
  <si>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</si>
  <si>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</si>
  <si>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</si>
  <si>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</si>
  <si>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</si>
  <si>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</si>
  <si>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</si>
  <si>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</si>
  <si>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</si>
  <si>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</si>
  <si>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</si>
  <si>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</si>
  <si>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</si>
  <si>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</si>
  <si>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</si>
  <si>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</si>
  <si>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</si>
  <si>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</si>
  <si>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</si>
  <si>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</si>
  <si>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</si>
  <si>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</si>
  <si>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</si>
  <si>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</si>
  <si>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</si>
  <si>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</si>
  <si>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</si>
  <si>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</si>
  <si>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</si>
  <si>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</si>
  <si>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</si>
  <si>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</si>
  <si>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</si>
  <si>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</si>
  <si>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</si>
  <si>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</si>
  <si>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</si>
  <si>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</si>
  <si>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</si>
  <si>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</si>
  <si>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</si>
  <si>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</si>
  <si>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</si>
  <si>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</si>
  <si>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</si>
  <si>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</si>
  <si>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</si>
  <si>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</si>
  <si>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</si>
  <si>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</si>
  <si>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</si>
  <si>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</si>
  <si>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</si>
  <si>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</si>
  <si>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</si>
  <si>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</si>
  <si>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</si>
  <si>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</si>
  <si>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</si>
  <si>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</si>
  <si>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</si>
  <si>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</si>
  <si>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</si>
  <si>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</si>
  <si>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</si>
  <si>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</si>
  <si>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</si>
  <si>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</si>
  <si>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</si>
  <si>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</si>
  <si>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</si>
  <si>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</si>
  <si>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</si>
  <si>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</si>
  <si>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</si>
  <si>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</si>
  <si>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</si>
  <si>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</si>
  <si>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</si>
  <si>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</si>
  <si>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</si>
  <si>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</si>
  <si>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</si>
  <si>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</si>
  <si>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</si>
  <si>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</si>
  <si>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</si>
  <si>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</si>
  <si>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</si>
  <si>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</si>
  <si>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</si>
  <si>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</si>
  <si>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</si>
  <si>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</si>
  <si>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</si>
  <si>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</si>
  <si>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</si>
  <si>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</si>
  <si>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</si>
  <si>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</si>
  <si>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</si>
  <si>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</si>
  <si>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</si>
  <si>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</si>
  <si>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</si>
  <si>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</si>
  <si>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</si>
  <si>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</si>
  <si>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</si>
  <si>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</si>
  <si>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</si>
  <si>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</si>
  <si>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</si>
  <si>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</si>
  <si>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</si>
  <si>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</si>
  <si>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</si>
  <si>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</si>
  <si>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</si>
  <si>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</si>
  <si>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</si>
  <si>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</si>
  <si>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</si>
  <si>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</si>
  <si>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</si>
  <si>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</si>
  <si>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</si>
  <si>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</si>
  <si>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</si>
  <si>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</si>
  <si>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</si>
  <si>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</si>
  <si>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</si>
  <si>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</si>
  <si>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</si>
  <si>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</si>
  <si>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</si>
  <si>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</si>
  <si>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</si>
  <si>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</si>
  <si>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</si>
  <si>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</si>
  <si>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</si>
  <si>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</si>
  <si>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</si>
  <si>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</si>
  <si>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</si>
  <si>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</si>
  <si>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</si>
  <si>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</si>
  <si>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</si>
  <si>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</si>
  <si>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</si>
  <si>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</si>
  <si>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</si>
  <si>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</si>
  <si>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</si>
  <si>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</si>
  <si>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</si>
  <si>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</si>
  <si>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</si>
  <si>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</si>
  <si>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</si>
  <si>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</si>
  <si>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</si>
  <si>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</si>
  <si>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</si>
  <si>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</si>
  <si>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</si>
  <si>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</si>
  <si>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</si>
  <si>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</si>
  <si>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</si>
  <si>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</si>
  <si>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</si>
  <si>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</si>
  <si>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</si>
  <si>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</si>
  <si>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</si>
  <si>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</si>
  <si>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</si>
  <si>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</si>
  <si>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</si>
  <si>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</si>
  <si>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</si>
  <si>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</si>
  <si>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</si>
  <si>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</si>
  <si>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</si>
  <si>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</si>
  <si>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</si>
  <si>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</si>
  <si>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</si>
  <si>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</si>
  <si>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</si>
  <si>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</si>
  <si>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</si>
  <si>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</si>
  <si>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</si>
  <si>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</si>
  <si>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</si>
  <si>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</si>
  <si>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</si>
  <si>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</si>
  <si>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</si>
  <si>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</si>
  <si>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</si>
  <si>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</si>
  <si>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</si>
  <si>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</si>
  <si>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</si>
  <si>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</si>
  <si>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</si>
  <si>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</si>
  <si>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</si>
  <si>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</si>
  <si>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</si>
  <si>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</si>
  <si>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</si>
  <si>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</si>
  <si>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</si>
  <si>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</si>
  <si>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</si>
  <si>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</si>
  <si>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</si>
  <si>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</si>
  <si>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</si>
  <si>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</si>
  <si>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</si>
  <si>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</si>
  <si>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</si>
  <si>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</si>
  <si>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</si>
  <si>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</si>
  <si>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</si>
  <si>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</si>
  <si>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</si>
  <si>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</si>
  <si>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</si>
  <si>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</si>
  <si>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</si>
  <si>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</si>
  <si>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</si>
  <si>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</si>
  <si>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</si>
  <si>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</si>
  <si>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</si>
  <si>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</si>
  <si>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</si>
  <si>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</si>
  <si>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</si>
  <si>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</si>
  <si>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</si>
  <si>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</si>
  <si>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</si>
  <si>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</si>
  <si>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</si>
  <si>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</si>
  <si>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</si>
  <si>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</si>
  <si>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</si>
  <si>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</si>
  <si>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</si>
  <si>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</si>
  <si>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</si>
  <si>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</si>
  <si>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</si>
  <si>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</si>
  <si>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</si>
  <si>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</si>
  <si>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</si>
  <si>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</si>
  <si>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</si>
  <si>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</si>
  <si>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</si>
  <si>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</si>
  <si>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</si>
  <si>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</si>
  <si>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</si>
  <si>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</si>
  <si>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</si>
  <si>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</si>
  <si>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</si>
  <si>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</si>
  <si>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</si>
  <si>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</si>
  <si>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</si>
  <si>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</si>
  <si>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</si>
  <si>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</si>
  <si>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</si>
  <si>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</si>
  <si>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</si>
  <si>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</si>
  <si>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</si>
  <si>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</si>
  <si>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</si>
  <si>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</si>
  <si>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</si>
  <si>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</si>
  <si>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</si>
  <si>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</si>
  <si>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</si>
  <si>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</si>
  <si>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</si>
  <si>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</si>
  <si>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</si>
  <si>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</si>
  <si>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</si>
  <si>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</si>
  <si>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</si>
  <si>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</si>
  <si>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</si>
  <si>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</si>
  <si>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</si>
  <si>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</si>
  <si>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</si>
  <si>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</si>
  <si>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</si>
  <si>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</si>
  <si>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</si>
  <si>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</si>
  <si>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</si>
  <si>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</si>
  <si>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</si>
  <si>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</si>
  <si>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</si>
  <si>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</si>
  <si>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</si>
  <si>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</si>
  <si>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</si>
  <si>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</si>
  <si>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</si>
  <si>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</si>
  <si>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</si>
  <si>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</si>
  <si>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</si>
  <si>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</si>
  <si>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</si>
  <si>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</si>
  <si>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</si>
  <si>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</si>
  <si>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</si>
  <si>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</si>
  <si>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</si>
  <si>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</si>
  <si>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</si>
  <si>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</si>
  <si>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</si>
  <si>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</si>
  <si>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</si>
  <si>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</si>
  <si>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</si>
  <si>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</si>
  <si>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</si>
  <si>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</si>
  <si>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</si>
  <si>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</si>
  <si>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</si>
  <si>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</si>
  <si>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</si>
  <si>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</si>
  <si>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</si>
  <si>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</si>
  <si>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</si>
  <si>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</si>
  <si>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</si>
  <si>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</si>
  <si>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</si>
  <si>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</si>
  <si>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</si>
  <si>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</si>
  <si>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</si>
  <si>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</si>
  <si>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</si>
  <si>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</si>
  <si>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</si>
  <si>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</si>
  <si>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</si>
  <si>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</si>
  <si>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</si>
  <si>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</si>
  <si>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</si>
  <si>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</si>
  <si>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</si>
  <si>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</si>
  <si>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</si>
  <si>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</si>
  <si>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</si>
  <si>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</si>
  <si>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</si>
  <si>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</si>
  <si>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</si>
  <si>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</si>
  <si>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</si>
  <si>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</si>
  <si>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</si>
  <si>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</si>
  <si>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</si>
  <si>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</si>
  <si>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</si>
  <si>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</si>
  <si>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</si>
  <si>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</si>
  <si>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</si>
  <si>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</si>
  <si>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</si>
  <si>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</si>
  <si>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</si>
  <si>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</si>
  <si>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</si>
  <si>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</si>
  <si>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</si>
  <si>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</si>
  <si>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</si>
  <si>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</si>
  <si>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</si>
  <si>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</si>
  <si>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</si>
  <si>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</si>
  <si>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</si>
  <si>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</si>
  <si>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</si>
  <si>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</si>
  <si>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</si>
  <si>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</si>
  <si>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</si>
  <si>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</si>
  <si>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</si>
  <si>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</si>
  <si>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</si>
  <si>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</si>
  <si>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</si>
  <si>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</si>
  <si>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</si>
  <si>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</si>
  <si>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</si>
  <si>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</si>
  <si>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</si>
  <si>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</si>
  <si>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</si>
  <si>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</si>
  <si>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</si>
  <si>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</si>
  <si>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</si>
  <si>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</si>
  <si>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</si>
  <si>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</si>
  <si>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</si>
  <si>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</si>
  <si>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</si>
  <si>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</si>
  <si>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</si>
  <si>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</si>
  <si>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</si>
  <si>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</si>
  <si>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</si>
  <si>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</si>
  <si>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</si>
  <si>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</si>
  <si>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</si>
  <si>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</si>
  <si>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</si>
  <si>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</si>
  <si>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</si>
  <si>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</si>
  <si>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</si>
  <si>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</si>
  <si>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</si>
  <si>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</si>
  <si>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</si>
  <si>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</si>
  <si>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</si>
  <si>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</si>
  <si>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</si>
  <si>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</si>
  <si>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</si>
  <si>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</si>
  <si>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</si>
  <si>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</si>
  <si>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</si>
  <si>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</si>
  <si>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</si>
  <si>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</si>
  <si>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</si>
  <si>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</si>
  <si>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</si>
  <si>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</si>
  <si>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</si>
  <si>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</si>
  <si>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</si>
  <si>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</si>
  <si>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</si>
  <si>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</si>
  <si>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</si>
  <si>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</si>
  <si>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</si>
  <si>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</si>
  <si>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</si>
  <si>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</si>
  <si>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</si>
  <si>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</si>
  <si>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</si>
  <si>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</si>
  <si>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</si>
  <si>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</si>
  <si>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</si>
  <si>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</si>
  <si>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</si>
  <si>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</si>
  <si>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</si>
  <si>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</si>
  <si>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</si>
  <si>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</si>
  <si>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</si>
  <si>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</si>
  <si>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</si>
  <si>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</si>
  <si>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</si>
  <si>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</si>
  <si>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</si>
  <si>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</si>
  <si>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</si>
  <si>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</si>
  <si>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</si>
  <si>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</si>
  <si>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</si>
  <si>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</si>
  <si>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</si>
  <si>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</si>
  <si>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</si>
  <si>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</si>
  <si>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</si>
  <si>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</si>
  <si>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</si>
  <si>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</si>
  <si>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</si>
  <si>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</si>
  <si>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</si>
  <si>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</si>
  <si>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</si>
  <si>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</si>
  <si>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</si>
  <si>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</si>
  <si>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</si>
  <si>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</si>
  <si>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</si>
  <si>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</si>
  <si>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</si>
  <si>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</si>
  <si>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</si>
  <si>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</si>
  <si>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</si>
  <si>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</si>
  <si>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</si>
  <si>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</si>
  <si>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</si>
  <si>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</si>
  <si>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</si>
  <si>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</si>
  <si>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</si>
  <si>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</si>
  <si>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</si>
  <si>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</si>
  <si>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</si>
  <si>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</si>
  <si>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</si>
  <si>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</si>
  <si>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</si>
  <si>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</si>
  <si>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</si>
  <si>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</si>
  <si>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</si>
  <si>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</si>
  <si>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</si>
  <si>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</si>
  <si>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</si>
  <si>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</si>
  <si>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</si>
  <si>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</si>
  <si>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</si>
  <si>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</si>
  <si>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</si>
  <si>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</si>
  <si>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</si>
  <si>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</si>
  <si>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</si>
  <si>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</si>
  <si>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</si>
  <si>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</si>
  <si>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</si>
  <si>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</si>
  <si>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</si>
  <si>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</si>
  <si>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</si>
  <si>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</si>
  <si>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</si>
  <si>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</si>
  <si>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</si>
  <si>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</si>
  <si>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</si>
  <si>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</si>
  <si>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</si>
  <si>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</si>
  <si>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</si>
  <si>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</si>
  <si>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</si>
  <si>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</si>
  <si>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</si>
  <si>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</si>
  <si>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</si>
  <si>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</si>
  <si>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</si>
  <si>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</si>
  <si>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</si>
  <si>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</si>
  <si>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</si>
  <si>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</si>
  <si>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</si>
  <si>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</si>
  <si>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</si>
  <si>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</si>
  <si>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</si>
  <si>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</si>
  <si>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</si>
  <si>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</si>
  <si>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</si>
  <si>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</si>
  <si>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</si>
  <si>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</si>
  <si>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</si>
  <si>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</si>
  <si>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</si>
  <si>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</si>
  <si>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</si>
  <si>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</si>
  <si>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</si>
  <si>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</si>
  <si>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</si>
  <si>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</si>
  <si>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</si>
  <si>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</si>
  <si>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</si>
  <si>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</si>
  <si>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</si>
  <si>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</si>
  <si>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</si>
  <si>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</si>
  <si>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</si>
  <si>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</si>
  <si>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</si>
  <si>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</si>
  <si>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</si>
  <si>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</si>
  <si>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</si>
  <si>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</si>
  <si>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</si>
  <si>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</si>
  <si>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</si>
  <si>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</si>
  <si>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</si>
  <si>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</si>
  <si>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</si>
  <si>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</si>
  <si>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</si>
  <si>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</si>
  <si>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</si>
  <si>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</si>
  <si>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</si>
  <si>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</si>
  <si>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</si>
  <si>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</si>
  <si>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</si>
  <si>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</si>
  <si>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</si>
  <si>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</si>
  <si>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</si>
  <si>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</si>
  <si>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</si>
  <si>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</si>
  <si>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</si>
  <si>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</si>
  <si>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</si>
  <si>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</si>
  <si>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</si>
  <si>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</si>
  <si>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</si>
  <si>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</si>
  <si>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</si>
  <si>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</si>
  <si>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</si>
  <si>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</si>
  <si>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</si>
  <si>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</si>
  <si>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</si>
  <si>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</si>
  <si>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</si>
  <si>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</si>
  <si>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</si>
  <si>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</si>
  <si>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</si>
  <si>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</si>
  <si>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</si>
  <si>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</si>
  <si>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</si>
  <si>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</si>
  <si>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</si>
  <si>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</si>
  <si>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</si>
  <si>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</si>
  <si>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</si>
  <si>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</si>
  <si>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</si>
  <si>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</si>
  <si>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</si>
  <si>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</si>
  <si>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</si>
  <si>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</si>
  <si>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</si>
  <si>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</si>
  <si>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</si>
  <si>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</si>
  <si>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</si>
  <si>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</si>
  <si>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</si>
  <si>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</si>
  <si>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</si>
  <si>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</si>
  <si>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</si>
  <si>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</si>
  <si>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</si>
  <si>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</si>
  <si>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</si>
  <si>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</si>
  <si>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</si>
  <si>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</si>
  <si>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</si>
  <si>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</si>
  <si>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</si>
  <si>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</si>
  <si>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</si>
  <si>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</si>
  <si>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</si>
  <si>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</si>
  <si>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</si>
  <si>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</si>
  <si>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</si>
  <si>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</si>
  <si>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</si>
  <si>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</si>
  <si>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</si>
  <si>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</si>
  <si>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</si>
  <si>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</si>
  <si>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</si>
  <si>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</si>
  <si>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</si>
  <si>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</si>
  <si>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</si>
  <si>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</si>
  <si>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</si>
  <si>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</si>
  <si>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</si>
  <si>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</si>
  <si>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</si>
  <si>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</si>
  <si>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</si>
  <si>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</si>
  <si>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</si>
  <si>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</si>
  <si>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</si>
  <si>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</si>
  <si>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</si>
  <si>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</si>
  <si>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</si>
  <si>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</si>
  <si>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</si>
  <si>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</si>
  <si>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</si>
  <si>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</si>
  <si>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</si>
  <si>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</si>
  <si>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</si>
  <si>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</si>
  <si>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</si>
  <si>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</si>
  <si>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</si>
  <si>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</si>
  <si>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</si>
  <si>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</si>
  <si>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</si>
  <si>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</si>
  <si>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</si>
  <si>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</si>
  <si>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</si>
  <si>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</si>
  <si>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</si>
  <si>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</si>
  <si>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</si>
  <si>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</si>
  <si>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</si>
  <si>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</si>
  <si>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</si>
  <si>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</si>
  <si>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</si>
  <si>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</si>
  <si>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</si>
  <si>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</si>
  <si>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</si>
  <si>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</si>
  <si>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</si>
  <si>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</si>
  <si>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</si>
  <si>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</si>
  <si>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</si>
  <si>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</si>
  <si>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</si>
  <si>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</si>
  <si>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</si>
  <si>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</si>
  <si>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</si>
  <si>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</si>
  <si>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</si>
  <si>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</si>
  <si>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</si>
  <si>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</si>
  <si>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</si>
  <si>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</si>
  <si>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</si>
  <si>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</si>
  <si>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</si>
  <si>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</si>
  <si>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</si>
  <si>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</si>
  <si>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</si>
  <si>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</si>
  <si>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</si>
  <si>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</si>
  <si>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</si>
  <si>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</si>
  <si>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</si>
  <si>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</si>
  <si>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</si>
  <si>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</si>
  <si>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</si>
  <si>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</si>
  <si>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</si>
  <si>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</si>
  <si>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</si>
  <si>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</si>
  <si>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</si>
  <si>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</si>
  <si>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</si>
  <si>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</si>
  <si>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</si>
  <si>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</si>
  <si>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</si>
  <si>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</si>
  <si>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</si>
  <si>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</si>
  <si>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</si>
  <si>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</si>
  <si>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</si>
  <si>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</si>
  <si>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</si>
  <si>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</si>
  <si>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</si>
  <si>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</si>
  <si>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</si>
  <si>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</si>
  <si>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</si>
  <si>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</si>
  <si>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</si>
  <si>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</si>
  <si>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</si>
  <si>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</si>
  <si>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</si>
  <si>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</si>
  <si>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</si>
  <si>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</si>
  <si>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</si>
  <si>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</si>
  <si>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</si>
  <si>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</si>
  <si>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</si>
  <si>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</si>
  <si>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</si>
  <si>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</si>
  <si>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</si>
  <si>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</si>
  <si>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</si>
  <si>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</si>
  <si>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</si>
  <si>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</si>
  <si>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</si>
  <si>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</si>
  <si>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</si>
  <si>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</si>
  <si>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</si>
  <si>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</si>
  <si>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</si>
  <si>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</si>
  <si>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</si>
  <si>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</si>
  <si>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</si>
  <si>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</si>
  <si>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</si>
  <si>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</si>
  <si>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</si>
  <si>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</si>
  <si>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</si>
  <si>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</si>
  <si>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</si>
  <si>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</si>
  <si>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</si>
  <si>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</si>
  <si>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</si>
  <si>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</si>
  <si>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</si>
  <si>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</si>
  <si>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</si>
  <si>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</si>
  <si>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</si>
  <si>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</si>
  <si>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</si>
  <si>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</si>
  <si>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</si>
  <si>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</si>
  <si>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</si>
  <si>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</si>
  <si>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</si>
  <si>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</si>
  <si>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</si>
  <si>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</si>
  <si>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</si>
  <si>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</si>
  <si>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</si>
  <si>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</si>
  <si>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</si>
  <si>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</si>
  <si>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</si>
  <si>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</si>
  <si>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</si>
  <si>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</si>
  <si>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</si>
  <si>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</si>
  <si>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</si>
  <si>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</si>
  <si>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</si>
  <si>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</si>
  <si>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</si>
  <si>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</si>
  <si>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</si>
  <si>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</si>
  <si>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</si>
  <si>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</si>
  <si>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</si>
  <si>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</si>
  <si>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</si>
  <si>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</si>
  <si>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</si>
  <si>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</si>
  <si>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</si>
  <si>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</si>
  <si>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</si>
  <si>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</si>
  <si>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</si>
  <si>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</si>
  <si>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</si>
  <si>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</si>
  <si>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</si>
  <si>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</si>
  <si>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</si>
  <si>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</si>
  <si>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</si>
  <si>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</si>
  <si>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</si>
  <si>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</si>
  <si>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</si>
  <si>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</si>
  <si>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</si>
  <si>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</si>
  <si>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</si>
  <si>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</si>
  <si>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</si>
  <si>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</si>
  <si>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</si>
  <si>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</si>
  <si>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</si>
  <si>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</si>
  <si>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</si>
  <si>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</si>
  <si>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</si>
  <si>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</si>
  <si>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</si>
  <si>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</si>
  <si>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</si>
  <si>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</si>
  <si>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</si>
  <si>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</si>
  <si>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</si>
  <si>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</si>
  <si>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</si>
  <si>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</si>
  <si>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</si>
  <si>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</si>
  <si>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</si>
  <si>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</si>
  <si>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</si>
  <si>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</si>
  <si>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</si>
  <si>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</si>
  <si>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</si>
  <si>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</si>
  <si>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</si>
  <si>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</si>
  <si>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</si>
  <si>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</si>
  <si>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</si>
  <si>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</si>
  <si>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</si>
  <si>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</si>
  <si>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</si>
  <si>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</si>
  <si>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</si>
  <si>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</si>
  <si>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</si>
  <si>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</si>
  <si>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</si>
  <si>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</si>
  <si>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</si>
  <si>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</si>
  <si>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</si>
  <si>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</si>
  <si>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</si>
  <si>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</si>
  <si>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</si>
  <si>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</si>
  <si>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</si>
  <si>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</si>
  <si>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</si>
  <si>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</si>
  <si>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</si>
  <si>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</si>
  <si>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</si>
  <si>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</si>
  <si>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</si>
  <si>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</si>
  <si>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</si>
  <si>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</si>
  <si>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</si>
  <si>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</si>
  <si>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</si>
  <si>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</si>
  <si>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</si>
  <si>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</si>
  <si>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</si>
  <si>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</si>
  <si>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</si>
  <si>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</si>
  <si>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</si>
  <si>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</si>
  <si>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</si>
  <si>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</si>
  <si>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</si>
  <si>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</si>
  <si>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</si>
  <si>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</si>
  <si>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</si>
  <si>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</si>
  <si>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</si>
  <si>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</si>
  <si>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</si>
  <si>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</si>
  <si>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</si>
  <si>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</si>
  <si>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</si>
  <si>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</si>
  <si>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</si>
  <si>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</si>
  <si>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</si>
  <si>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</si>
  <si>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</si>
  <si>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</si>
  <si>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</si>
  <si>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</si>
  <si>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</si>
  <si>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</si>
  <si>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</si>
  <si>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</si>
  <si>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</si>
  <si>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</si>
  <si>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</si>
  <si>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</si>
  <si>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</si>
  <si>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</si>
  <si>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</si>
  <si>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</si>
  <si>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</si>
  <si>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</si>
  <si>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</si>
  <si>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</si>
  <si>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</si>
  <si>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</si>
  <si>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</si>
  <si>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</si>
  <si>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</si>
  <si>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</si>
  <si>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</si>
  <si>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</si>
  <si>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</si>
  <si>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</si>
  <si>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</si>
  <si>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</si>
  <si>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</si>
  <si>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</si>
  <si>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</si>
  <si>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</si>
  <si>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</si>
  <si>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</si>
  <si>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</si>
  <si>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</si>
  <si>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</si>
  <si>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</si>
  <si>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</si>
  <si>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</si>
  <si>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</si>
  <si>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</si>
  <si>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</si>
  <si>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</si>
  <si>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</si>
  <si>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</si>
  <si>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</si>
  <si>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</si>
  <si>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</si>
  <si>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</si>
  <si>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</si>
  <si>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</si>
  <si>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</si>
  <si>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</si>
  <si>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</si>
  <si>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</si>
  <si>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</si>
  <si>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</si>
  <si>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</si>
  <si>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</si>
  <si>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</si>
  <si>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</si>
  <si>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</si>
  <si>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</si>
  <si>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</si>
  <si>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</si>
  <si>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</si>
  <si>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</si>
  <si>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</si>
  <si>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</si>
  <si>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</si>
  <si>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</si>
  <si>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</si>
  <si>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</si>
  <si>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</si>
  <si>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</si>
  <si>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</si>
  <si>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</si>
  <si>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</si>
  <si>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</si>
  <si>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</si>
  <si>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</si>
  <si>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</si>
  <si>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</si>
  <si>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</si>
  <si>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</si>
  <si>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</si>
  <si>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</si>
  <si>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</si>
  <si>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</si>
  <si>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</si>
  <si>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</si>
  <si>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</si>
  <si>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</si>
  <si>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</si>
  <si>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</si>
  <si>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</si>
  <si>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</si>
  <si>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</si>
  <si>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</si>
  <si>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</si>
  <si>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</si>
  <si>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</si>
  <si>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</si>
  <si>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</si>
  <si>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</si>
  <si>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</si>
  <si>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</si>
  <si>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</si>
  <si>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</si>
  <si>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</si>
  <si>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</si>
  <si>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</si>
  <si>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</si>
  <si>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</si>
  <si>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</si>
  <si>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</si>
  <si>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</si>
  <si>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</si>
  <si>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</si>
  <si>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</si>
  <si>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</si>
  <si>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</si>
  <si>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</si>
  <si>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</si>
  <si>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</si>
  <si>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</si>
  <si>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</si>
  <si>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</si>
  <si>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</si>
  <si>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</si>
  <si>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</si>
  <si>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</si>
  <si>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</si>
  <si>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</si>
  <si>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</si>
  <si>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</si>
  <si>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</si>
  <si>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</si>
  <si>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</si>
  <si>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</si>
  <si>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</si>
  <si>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</si>
  <si>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</si>
  <si>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</si>
  <si>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</si>
  <si>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</si>
  <si>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</si>
  <si>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</si>
  <si>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</si>
  <si>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</si>
  <si>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</si>
  <si>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</si>
  <si>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</si>
  <si>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</si>
  <si>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</si>
  <si>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</si>
  <si>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</si>
  <si>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</si>
  <si>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</si>
  <si>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</si>
  <si>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</si>
  <si>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</si>
  <si>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</si>
  <si>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</si>
  <si>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</si>
  <si>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</si>
  <si>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</si>
  <si>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</si>
  <si>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</si>
  <si>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</si>
  <si>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</si>
  <si>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</si>
  <si>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</si>
  <si>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</si>
  <si>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</si>
  <si>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</si>
  <si>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</si>
  <si>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</si>
  <si>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</si>
  <si>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</si>
  <si>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</si>
  <si>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</si>
  <si>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</si>
  <si>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</si>
  <si>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</si>
  <si>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</si>
  <si>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</si>
  <si>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</si>
  <si>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</si>
  <si>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</si>
  <si>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</si>
  <si>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</si>
  <si>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</si>
  <si>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</si>
  <si>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</si>
  <si>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</si>
  <si>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</si>
  <si>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</si>
  <si>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</si>
  <si>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</si>
  <si>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</si>
  <si>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</si>
  <si>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</si>
  <si>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</si>
  <si>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</si>
  <si>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</si>
  <si>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</si>
  <si>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</si>
  <si>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</si>
  <si>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</si>
  <si>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</si>
  <si>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</si>
  <si>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</si>
  <si>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</si>
  <si>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</si>
  <si>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</si>
  <si>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</si>
  <si>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</si>
  <si>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</si>
  <si>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</si>
  <si>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</si>
  <si>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</si>
  <si>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</si>
  <si>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</si>
  <si>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</si>
  <si>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</si>
  <si>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</si>
  <si>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</si>
  <si>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</si>
  <si>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</si>
  <si>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</si>
  <si>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</si>
  <si>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</si>
  <si>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</si>
  <si>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</si>
  <si>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</si>
  <si>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</si>
  <si>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</si>
  <si>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</si>
  <si>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</si>
  <si>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</si>
  <si>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</si>
  <si>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</si>
  <si>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</si>
  <si>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</si>
  <si>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</si>
  <si>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</si>
  <si>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</si>
  <si>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</si>
  <si>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</si>
  <si>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</si>
  <si>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</si>
  <si>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</si>
  <si>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</si>
  <si>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</si>
  <si>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</si>
  <si>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</si>
  <si>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</si>
  <si>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</si>
  <si>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</si>
  <si>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</si>
  <si>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</si>
  <si>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</si>
  <si>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</si>
  <si>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</si>
  <si>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</si>
  <si>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</si>
  <si>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</si>
  <si>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</si>
  <si>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</si>
  <si>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</si>
  <si>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</si>
  <si>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</si>
  <si>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</si>
  <si>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</si>
  <si>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</si>
  <si>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</si>
  <si>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</si>
  <si>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</si>
  <si>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</si>
  <si>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</si>
  <si>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</si>
  <si>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</si>
  <si>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</si>
  <si>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</si>
  <si>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</si>
  <si>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</si>
  <si>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</si>
  <si>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</si>
  <si>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</si>
  <si>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</si>
  <si>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</si>
  <si>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</si>
  <si>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</si>
  <si>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</si>
  <si>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</si>
  <si>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</si>
  <si>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</si>
  <si>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</si>
  <si>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</si>
  <si>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</si>
  <si>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</si>
  <si>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</si>
  <si>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</si>
  <si>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</si>
  <si>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</si>
  <si>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</si>
  <si>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</si>
  <si>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</si>
  <si>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</si>
  <si>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</si>
  <si>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</si>
  <si>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</si>
  <si>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</si>
  <si>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</si>
  <si>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</si>
  <si>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</si>
  <si>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</si>
  <si>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</si>
  <si>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</si>
  <si>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</si>
  <si>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</si>
  <si>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</si>
  <si>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</si>
  <si>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</si>
  <si>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</si>
  <si>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</si>
  <si>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</si>
  <si>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</si>
  <si>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</si>
  <si>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</si>
  <si>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</si>
  <si>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</si>
  <si>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</si>
  <si>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</si>
  <si>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</si>
  <si>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</si>
  <si>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</si>
  <si>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</si>
  <si>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</si>
  <si>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</si>
  <si>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</si>
  <si>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</si>
  <si>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</si>
  <si>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</si>
  <si>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</si>
  <si>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</si>
  <si>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</si>
  <si>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</si>
  <si>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</si>
  <si>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</si>
  <si>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</si>
  <si>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</si>
  <si>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</si>
  <si>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</si>
  <si>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</si>
  <si>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</si>
  <si>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</si>
  <si>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</si>
  <si>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</si>
  <si>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</si>
  <si>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</si>
  <si>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</si>
  <si>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</si>
  <si>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</si>
  <si>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</si>
  <si>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</si>
  <si>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</si>
  <si>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</si>
  <si>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</si>
  <si>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</si>
  <si>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</si>
  <si>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</si>
  <si>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</si>
  <si>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</si>
  <si>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</si>
  <si>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</si>
  <si>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</si>
  <si>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</si>
  <si>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</si>
  <si>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</si>
  <si>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</si>
  <si>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</si>
  <si>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</si>
  <si>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</si>
  <si>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</si>
  <si>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</si>
  <si>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</si>
  <si>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</si>
  <si>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</si>
  <si>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</si>
  <si>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</si>
  <si>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</si>
  <si>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</si>
  <si>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</si>
  <si>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</si>
  <si>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</si>
  <si>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</si>
  <si>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</si>
  <si>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</si>
  <si>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</si>
  <si>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</si>
  <si>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</si>
  <si>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</si>
  <si>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</si>
  <si>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</si>
  <si>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</si>
  <si>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</si>
  <si>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</si>
  <si>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</si>
  <si>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</si>
  <si>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</si>
  <si>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</si>
  <si>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</si>
  <si>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</si>
  <si>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</si>
  <si>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</si>
  <si>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</si>
  <si>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</si>
  <si>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</si>
  <si>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</si>
  <si>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</si>
  <si>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</si>
  <si>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</si>
  <si>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</si>
  <si>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</si>
  <si>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</si>
  <si>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</si>
  <si>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</si>
  <si>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</si>
  <si>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</si>
  <si>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</si>
  <si>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</si>
  <si>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</si>
  <si>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</si>
  <si>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</si>
  <si>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</si>
  <si>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</si>
  <si>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</si>
  <si>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</si>
  <si>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</si>
  <si>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</si>
  <si>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</si>
  <si>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</si>
  <si>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</si>
  <si>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</si>
  <si>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</si>
  <si>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</si>
  <si>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</si>
  <si>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</si>
  <si>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</si>
  <si>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</si>
  <si>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</si>
  <si>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</si>
  <si>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</si>
  <si>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</si>
  <si>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</si>
  <si>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</si>
  <si>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</si>
  <si>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</si>
  <si>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</si>
  <si>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</si>
  <si>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</si>
  <si>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</si>
  <si>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</si>
  <si>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</si>
  <si>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</si>
  <si>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</si>
  <si>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</si>
  <si>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</si>
  <si>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</si>
  <si>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</si>
  <si>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</si>
  <si>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</si>
  <si>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</si>
  <si>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</si>
  <si>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</si>
  <si>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</si>
  <si>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</si>
  <si>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</si>
  <si>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</si>
  <si>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</si>
  <si>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</si>
  <si>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</si>
  <si>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</si>
  <si>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</si>
  <si>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</si>
  <si>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</si>
  <si>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</si>
  <si>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</si>
  <si>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</si>
  <si>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</si>
  <si>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</si>
  <si>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</si>
  <si>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</si>
  <si>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</si>
  <si>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</si>
  <si>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</si>
  <si>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</si>
  <si>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</si>
  <si>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</si>
  <si>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</si>
  <si>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</si>
  <si>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</si>
  <si>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</si>
  <si>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</si>
  <si>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</si>
  <si>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</si>
  <si>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</si>
  <si>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</si>
  <si>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</si>
  <si>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</si>
  <si>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</si>
  <si>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</si>
  <si>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</si>
  <si>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</si>
  <si>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</si>
  <si>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</si>
  <si>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</si>
  <si>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</si>
  <si>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</si>
  <si>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</si>
  <si>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</si>
  <si>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</si>
  <si>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</si>
  <si>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</si>
  <si>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</si>
  <si>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</si>
  <si>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</si>
  <si>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</si>
  <si>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</si>
  <si>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</si>
  <si>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</si>
  <si>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</si>
  <si>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</si>
  <si>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</si>
  <si>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</si>
  <si>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</si>
  <si>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</si>
  <si>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</si>
  <si>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</si>
  <si>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</si>
  <si>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</si>
  <si>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</si>
  <si>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</si>
  <si>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</si>
  <si>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</si>
  <si>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</si>
  <si>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</si>
  <si>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</si>
  <si>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</si>
  <si>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</si>
  <si>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</si>
  <si>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</si>
  <si>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</si>
  <si>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</si>
  <si>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</si>
  <si>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</si>
  <si>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</si>
  <si>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</si>
  <si>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</si>
  <si>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</si>
  <si>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</si>
  <si>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</si>
  <si>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</si>
  <si>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</si>
  <si>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</si>
  <si>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</si>
  <si>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</si>
  <si>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</si>
  <si>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</si>
  <si>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</si>
  <si>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</si>
  <si>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</si>
  <si>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</si>
  <si>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</si>
  <si>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</si>
  <si>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</si>
  <si>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</si>
  <si>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</si>
  <si>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</si>
  <si>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</si>
  <si>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</si>
  <si>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</si>
  <si>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</si>
  <si>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</si>
  <si>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</si>
  <si>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</si>
  <si>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</si>
  <si>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</si>
  <si>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</si>
  <si>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</si>
  <si>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</si>
  <si>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</si>
  <si>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</si>
  <si>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</si>
  <si>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</si>
  <si>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</si>
  <si>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</si>
  <si>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</si>
  <si>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</si>
  <si>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</si>
  <si>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</si>
  <si>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</si>
  <si>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</si>
  <si>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</si>
  <si>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</si>
  <si>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</si>
  <si>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</si>
  <si>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</si>
  <si>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</si>
  <si>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</si>
  <si>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</si>
  <si>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</si>
  <si>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</si>
  <si>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</si>
  <si>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</si>
  <si>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</si>
  <si>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</si>
  <si>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</si>
  <si>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</si>
  <si>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</si>
  <si>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</si>
  <si>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</si>
  <si>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</si>
  <si>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</si>
  <si>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</si>
  <si>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</si>
  <si>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</si>
  <si>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</si>
  <si>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</si>
  <si>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</si>
  <si>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</si>
  <si>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</si>
  <si>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</si>
  <si>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</si>
  <si>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</si>
  <si>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</si>
  <si>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</si>
  <si>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</si>
  <si>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</si>
  <si>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</si>
  <si>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</si>
  <si>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</si>
  <si>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</si>
  <si>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</si>
  <si>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</si>
  <si>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</si>
  <si>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</si>
  <si>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</si>
  <si>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</si>
  <si>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</si>
  <si>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</si>
  <si>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</si>
  <si>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</si>
  <si>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</si>
  <si>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</si>
  <si>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</si>
  <si>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</si>
  <si>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</si>
  <si>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</si>
  <si>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</si>
  <si>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</si>
  <si>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</si>
  <si>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</si>
  <si>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</si>
  <si>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</si>
  <si>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</si>
  <si>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</si>
  <si>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</si>
  <si>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</si>
  <si>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</si>
  <si>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</si>
  <si>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</si>
  <si>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</si>
  <si>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</si>
  <si>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</si>
  <si>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</si>
  <si>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</si>
  <si>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</si>
  <si>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</si>
  <si>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</si>
  <si>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</si>
  <si>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</si>
  <si>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</si>
  <si>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</si>
  <si>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</si>
  <si>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</si>
  <si>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</si>
  <si>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</si>
  <si>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</si>
  <si>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</si>
  <si>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</si>
  <si>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</si>
  <si>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</si>
  <si>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</si>
  <si>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</si>
  <si>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</si>
  <si>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</si>
  <si>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</si>
  <si>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</si>
  <si>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</si>
  <si>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</si>
  <si>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</si>
  <si>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</si>
  <si>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</si>
  <si>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</si>
  <si>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</si>
  <si>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</si>
  <si>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</si>
  <si>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</si>
  <si>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</si>
  <si>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</si>
  <si>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</si>
  <si>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</si>
  <si>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</si>
  <si>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</si>
  <si>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</si>
  <si>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</si>
  <si>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</si>
  <si>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</si>
  <si>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</si>
  <si>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</si>
  <si>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</si>
  <si>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</si>
  <si>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</si>
  <si>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</si>
  <si>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</si>
  <si>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</si>
  <si>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</si>
  <si>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</si>
  <si>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</si>
  <si>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</si>
  <si>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</si>
  <si>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</si>
  <si>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</si>
  <si>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</si>
  <si>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</si>
  <si>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</si>
  <si>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</si>
  <si>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</si>
  <si>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</si>
  <si>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</si>
  <si>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</si>
  <si>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</si>
  <si>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</si>
  <si>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</si>
  <si>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</si>
  <si>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</si>
  <si>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</si>
  <si>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</si>
  <si>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</si>
  <si>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</si>
  <si>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</si>
  <si>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</si>
  <si>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</si>
  <si>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</si>
  <si>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</si>
  <si>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</si>
  <si>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</si>
  <si>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</si>
  <si>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</si>
  <si>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</si>
  <si>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</si>
  <si>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</si>
  <si>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</si>
  <si>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</si>
  <si>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</si>
  <si>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</si>
  <si>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</si>
  <si>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</si>
  <si>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</si>
  <si>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</si>
  <si>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</si>
  <si>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</si>
  <si>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</si>
  <si>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</si>
  <si>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</si>
  <si>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</si>
  <si>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</si>
  <si>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</si>
  <si>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</si>
  <si>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</si>
  <si>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</si>
  <si>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</si>
  <si>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</si>
  <si>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</si>
  <si>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</si>
  <si>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</si>
  <si>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</si>
  <si>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</si>
  <si>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</si>
  <si>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</si>
  <si>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</si>
  <si>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</si>
  <si>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</si>
  <si>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</si>
  <si>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</si>
  <si>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</si>
  <si>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</si>
  <si>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</si>
  <si>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</si>
  <si>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</si>
  <si>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</si>
  <si>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</si>
  <si>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</si>
  <si>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</si>
  <si>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</si>
  <si>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</si>
  <si>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</si>
  <si>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</si>
  <si>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</si>
  <si>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</si>
  <si>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</si>
  <si>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</si>
  <si>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</si>
  <si>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</si>
  <si>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</si>
  <si>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</si>
  <si>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</si>
  <si>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</si>
  <si>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</si>
  <si>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</si>
  <si>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</si>
  <si>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</si>
  <si>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</si>
  <si>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</si>
  <si>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</si>
  <si>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</si>
  <si>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</si>
  <si>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</si>
  <si>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</si>
  <si>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</si>
  <si>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</si>
  <si>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</si>
  <si>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</si>
  <si>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</si>
  <si>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</si>
  <si>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</si>
  <si>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</si>
  <si>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</si>
  <si>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</si>
  <si>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</si>
  <si>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</si>
  <si>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</si>
  <si>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</si>
  <si>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</si>
  <si>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</si>
  <si>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</si>
  <si>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</si>
  <si>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</si>
  <si>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</si>
  <si>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</si>
  <si>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</si>
  <si>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</si>
  <si>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</si>
  <si>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</si>
  <si>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</si>
  <si>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</si>
  <si>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</si>
  <si>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</si>
  <si>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</si>
  <si>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</si>
  <si>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</si>
  <si>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</si>
  <si>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</si>
  <si>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</si>
  <si>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</si>
  <si>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</si>
  <si>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</si>
  <si>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</si>
  <si>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</si>
  <si>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</si>
  <si>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</si>
  <si>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</si>
  <si>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</si>
  <si>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</si>
  <si>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</si>
  <si>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</si>
  <si>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</si>
  <si>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</si>
  <si>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</si>
  <si>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</si>
  <si>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</si>
  <si>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</si>
  <si>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</si>
  <si>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</si>
  <si>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</si>
  <si>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</si>
  <si>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</si>
  <si>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</si>
  <si>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</si>
  <si>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</si>
  <si>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</si>
  <si>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</si>
  <si>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</si>
  <si>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</si>
  <si>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</si>
  <si>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</si>
  <si>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</si>
  <si>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</si>
  <si>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</si>
  <si>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</si>
  <si>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</si>
  <si>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</si>
  <si>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</si>
  <si>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</si>
  <si>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</si>
  <si>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</si>
  <si>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</si>
  <si>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</si>
  <si>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</si>
  <si>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</si>
  <si>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</si>
  <si>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</si>
  <si>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</si>
  <si>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</si>
  <si>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</si>
  <si>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</si>
  <si>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</si>
  <si>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</si>
  <si>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</si>
  <si>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</si>
  <si>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</si>
  <si>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</si>
  <si>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</si>
  <si>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</si>
  <si>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</si>
  <si>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</si>
  <si>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</si>
  <si>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</si>
  <si>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</si>
  <si>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</si>
  <si>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</si>
  <si>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</si>
  <si>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</si>
  <si>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</si>
  <si>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</si>
  <si>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</si>
  <si>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</si>
  <si>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</si>
  <si>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</si>
  <si>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</si>
  <si>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</si>
  <si>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</si>
  <si>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</si>
  <si>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</si>
  <si>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</si>
  <si>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</si>
  <si>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</si>
  <si>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</si>
  <si>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</si>
  <si>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</si>
  <si>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</si>
  <si>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</si>
  <si>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</si>
  <si>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</si>
  <si>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</si>
  <si>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</si>
  <si>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</si>
  <si>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</si>
  <si>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</si>
  <si>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</si>
  <si>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</si>
  <si>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</si>
  <si>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</si>
  <si>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</si>
  <si>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</si>
  <si>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</si>
  <si>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</si>
  <si>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</si>
  <si>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</si>
  <si>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</si>
  <si>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</si>
  <si>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</si>
  <si>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</si>
  <si>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</si>
  <si>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</si>
  <si>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</si>
  <si>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</si>
  <si>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</si>
  <si>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</si>
  <si>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</si>
  <si>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</si>
  <si>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</si>
  <si>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</si>
  <si>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</si>
  <si>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</si>
  <si>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</si>
  <si>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</si>
  <si>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</si>
  <si>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</si>
  <si>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</si>
  <si>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</si>
  <si>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</si>
  <si>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</si>
  <si>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</si>
  <si>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</si>
  <si>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</si>
  <si>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</si>
  <si>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</si>
  <si>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</si>
  <si>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</si>
  <si>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</si>
  <si>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</si>
  <si>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</si>
  <si>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</si>
  <si>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</si>
  <si>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</si>
  <si>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</si>
  <si>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</si>
  <si>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</si>
  <si>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</si>
  <si>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</si>
  <si>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</si>
  <si>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</si>
  <si>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</si>
  <si>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</si>
  <si>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</si>
  <si>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</si>
  <si>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</si>
  <si>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</si>
  <si>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</si>
  <si>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</si>
  <si>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</si>
  <si>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</si>
  <si>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</si>
  <si>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</si>
  <si>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</si>
  <si>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</si>
  <si>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</si>
  <si>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</si>
  <si>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</si>
  <si>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</si>
  <si>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</si>
  <si>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</si>
  <si>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</si>
  <si>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</si>
  <si>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</si>
  <si>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</si>
  <si>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</si>
  <si>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</si>
  <si>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</si>
  <si>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</si>
  <si>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</si>
  <si>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</si>
  <si>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</si>
  <si>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</si>
  <si>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</si>
  <si>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</si>
  <si>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</si>
  <si>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</si>
  <si>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</si>
  <si>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</si>
  <si>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</si>
  <si>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</si>
  <si>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</si>
  <si>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</si>
  <si>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</si>
  <si>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</si>
  <si>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</si>
  <si>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</si>
  <si>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</si>
  <si>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</si>
  <si>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</si>
  <si>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</si>
  <si>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</si>
  <si>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</si>
  <si>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</si>
  <si>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</si>
  <si>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</si>
  <si>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</si>
  <si>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</si>
  <si>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</si>
  <si>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</si>
  <si>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</si>
  <si>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</si>
  <si>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</si>
  <si>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</si>
  <si>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</si>
  <si>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</si>
  <si>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</si>
  <si>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</si>
  <si>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</si>
  <si>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</si>
  <si>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</si>
  <si>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</si>
  <si>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</si>
  <si>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</si>
  <si>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</si>
  <si>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</si>
  <si>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</si>
  <si>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</si>
  <si>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</si>
  <si>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</si>
  <si>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</si>
  <si>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</si>
  <si>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</si>
  <si>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</si>
  <si>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</si>
  <si>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</si>
  <si>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</si>
  <si>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</si>
  <si>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</si>
  <si>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</si>
  <si>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</si>
  <si>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</si>
  <si>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</si>
  <si>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</si>
  <si>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</si>
  <si>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</si>
  <si>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</si>
  <si>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</si>
  <si>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</si>
  <si>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</si>
  <si>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</si>
  <si>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</si>
  <si>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</si>
  <si>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</si>
  <si>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</si>
  <si>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</si>
  <si>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</si>
  <si>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</si>
  <si>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</si>
  <si>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</si>
  <si>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</si>
  <si>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</si>
  <si>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</si>
  <si>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</si>
  <si>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</si>
  <si>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</si>
  <si>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</si>
  <si>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</si>
  <si>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</si>
  <si>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</si>
  <si>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</si>
  <si>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</si>
  <si>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</si>
  <si>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</si>
  <si>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</si>
  <si>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</si>
  <si>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</si>
  <si>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</si>
  <si>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</si>
  <si>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</si>
  <si>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</si>
  <si>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</si>
  <si>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</si>
  <si>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</si>
  <si>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</si>
  <si>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</si>
  <si>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</si>
  <si>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</si>
  <si>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</si>
  <si>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</si>
  <si>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</si>
  <si>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</si>
  <si>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</si>
  <si>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</si>
  <si>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</si>
  <si>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</si>
  <si>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</si>
  <si>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</si>
  <si>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</si>
  <si>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</si>
  <si>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</si>
  <si>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</si>
  <si>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</si>
  <si>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</si>
  <si>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</si>
  <si>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</si>
  <si>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</si>
  <si>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</si>
  <si>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</si>
  <si>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</si>
  <si>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</si>
  <si>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</si>
  <si>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</si>
  <si>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</si>
  <si>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</si>
  <si>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</si>
  <si>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</si>
  <si>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</si>
  <si>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</si>
  <si>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</si>
  <si>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</si>
  <si>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</si>
  <si>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</si>
  <si>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</si>
  <si>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</si>
  <si>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</si>
  <si>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</si>
  <si>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</si>
  <si>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</si>
  <si>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</si>
  <si>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</si>
  <si>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</si>
  <si>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</si>
  <si>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</si>
  <si>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</si>
  <si>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</si>
  <si>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</si>
  <si>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</si>
  <si>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</si>
  <si>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</si>
  <si>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</si>
  <si>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</si>
  <si>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</si>
  <si>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</si>
  <si>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</si>
  <si>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</si>
  <si>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</si>
  <si>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</si>
  <si>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</si>
  <si>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</si>
  <si>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</si>
  <si>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</si>
  <si>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</si>
  <si>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</si>
  <si>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</si>
  <si>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</si>
  <si>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</si>
  <si>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</si>
  <si>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</si>
  <si>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</si>
  <si>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</si>
  <si>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</si>
  <si>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</si>
  <si>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</si>
  <si>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</si>
  <si>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</si>
  <si>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</si>
  <si>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</si>
  <si>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</si>
  <si>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</si>
  <si>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</si>
  <si>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</si>
  <si>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</si>
  <si>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</si>
  <si>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</si>
  <si>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</si>
  <si>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</si>
  <si>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</si>
  <si>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</si>
  <si>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</si>
  <si>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</si>
  <si>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</si>
  <si>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</si>
  <si>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</si>
  <si>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</si>
  <si>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</si>
  <si>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</si>
  <si>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</si>
  <si>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</si>
  <si>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</si>
  <si>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</si>
  <si>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</si>
  <si>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</si>
  <si>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</si>
  <si>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</si>
  <si>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</si>
  <si>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</si>
  <si>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</si>
  <si>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</si>
  <si>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</si>
  <si>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</si>
  <si>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</si>
  <si>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</si>
  <si>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</si>
  <si>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</si>
  <si>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</si>
  <si>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</si>
  <si>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</si>
  <si>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</si>
  <si>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</si>
  <si>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</si>
  <si>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</si>
  <si>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</si>
  <si>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</si>
  <si>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</si>
  <si>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</si>
  <si>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</si>
  <si>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</si>
  <si>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</si>
  <si>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</si>
  <si>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</si>
  <si>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</si>
  <si>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</si>
  <si>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</si>
  <si>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</si>
  <si>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</si>
  <si>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</si>
  <si>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</si>
  <si>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</si>
  <si>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</si>
  <si>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</si>
  <si>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</si>
  <si>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</si>
  <si>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</si>
  <si>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</si>
  <si>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</si>
  <si>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</si>
  <si>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</si>
  <si>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</si>
  <si>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</si>
  <si>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</si>
  <si>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</si>
  <si>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</si>
  <si>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</si>
  <si>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</si>
  <si>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</si>
  <si>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</si>
  <si>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</si>
  <si>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</si>
  <si>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</si>
  <si>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</si>
  <si>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</si>
  <si>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</si>
  <si>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</si>
  <si>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</si>
  <si>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</si>
  <si>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</si>
  <si>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</si>
  <si>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</si>
  <si>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</si>
  <si>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</si>
  <si>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</si>
  <si>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</si>
  <si>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</si>
  <si>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</si>
  <si>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</si>
  <si>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</si>
  <si>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</si>
  <si>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</si>
  <si>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</si>
  <si>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</si>
  <si>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</si>
  <si>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</si>
  <si>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</si>
  <si>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</si>
  <si>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</si>
  <si>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</si>
  <si>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</si>
  <si>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</si>
  <si>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</si>
  <si>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</si>
  <si>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</si>
  <si>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</si>
  <si>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</si>
  <si>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</si>
  <si>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</si>
  <si>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</si>
  <si>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</si>
  <si>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</si>
  <si>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</si>
  <si>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</si>
  <si>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</si>
  <si>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</si>
  <si>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</si>
  <si>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</si>
  <si>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</si>
  <si>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</si>
  <si>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</si>
  <si>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</si>
  <si>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</si>
  <si>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</si>
  <si>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</si>
  <si>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</si>
  <si>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</si>
  <si>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</si>
  <si>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</si>
  <si>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</si>
  <si>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</si>
  <si>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</si>
  <si>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</si>
  <si>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</si>
  <si>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</si>
  <si>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</si>
  <si>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</si>
  <si>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</si>
  <si>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</si>
  <si>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</si>
  <si>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</si>
  <si>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</si>
  <si>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</si>
  <si>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</si>
  <si>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</si>
  <si>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</si>
  <si>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</si>
  <si>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</si>
  <si>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</si>
  <si>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</si>
  <si>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</si>
  <si>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</si>
  <si>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</si>
  <si>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</si>
  <si>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</si>
  <si>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</si>
  <si>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</si>
  <si>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</si>
  <si>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</si>
  <si>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</si>
  <si>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</si>
  <si>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</si>
  <si>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</si>
  <si>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</si>
  <si>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</si>
  <si>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</si>
  <si>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</si>
  <si>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</si>
  <si>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</si>
  <si>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</si>
  <si>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</si>
  <si>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</si>
  <si>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</si>
  <si>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</si>
  <si>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</si>
  <si>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</si>
  <si>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</si>
  <si>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</si>
  <si>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</si>
  <si>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</si>
  <si>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</si>
  <si>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</si>
  <si>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</si>
  <si>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</si>
  <si>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</si>
  <si>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</si>
  <si>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</si>
  <si>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</si>
  <si>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</si>
  <si>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</si>
  <si>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</si>
  <si>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</si>
  <si>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</si>
  <si>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</si>
  <si>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</si>
  <si>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</si>
  <si>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</si>
  <si>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</si>
  <si>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</si>
  <si>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</si>
  <si>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</si>
  <si>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</si>
  <si>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</si>
  <si>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</si>
  <si>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</si>
  <si>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</si>
  <si>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</si>
  <si>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</si>
  <si>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</si>
  <si>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</si>
  <si>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</si>
  <si>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</si>
  <si>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</si>
  <si>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</si>
  <si>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</si>
  <si>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</si>
  <si>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</si>
  <si>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</si>
  <si>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</si>
  <si>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</si>
  <si>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</si>
  <si>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</si>
  <si>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</si>
  <si>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</si>
  <si>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</si>
  <si>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</si>
  <si>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</si>
  <si>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</si>
  <si>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</si>
  <si>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</si>
  <si>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</si>
  <si>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</si>
  <si>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</si>
  <si>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</si>
  <si>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</si>
  <si>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</si>
  <si>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</si>
  <si>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</si>
  <si>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</si>
  <si>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</si>
  <si>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</si>
  <si>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</si>
  <si>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</si>
  <si>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</si>
  <si>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</si>
  <si>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</si>
  <si>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</si>
  <si>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</si>
  <si>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</si>
  <si>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</si>
  <si>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</si>
  <si>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</si>
  <si>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</si>
  <si>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</si>
  <si>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</si>
  <si>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</si>
  <si>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</si>
  <si>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</si>
  <si>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</si>
  <si>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</si>
  <si>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</si>
  <si>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</si>
  <si>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</si>
  <si>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</si>
  <si>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</si>
  <si>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</si>
  <si>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</si>
  <si>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</si>
  <si>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</si>
  <si>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</si>
  <si>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</si>
  <si>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</si>
  <si>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</si>
  <si>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</si>
  <si>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</si>
  <si>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</si>
  <si>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</si>
  <si>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</si>
  <si>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</si>
  <si>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</si>
  <si>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</si>
  <si>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</si>
  <si>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</si>
  <si>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</si>
  <si>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</si>
  <si>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</si>
  <si>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</si>
  <si>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</si>
  <si>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</si>
  <si>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</si>
  <si>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</si>
  <si>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</si>
  <si>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</si>
  <si>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</si>
  <si>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</si>
  <si>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</si>
  <si>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</si>
  <si>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</si>
  <si>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</si>
  <si>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</si>
  <si>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</si>
  <si>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</si>
  <si>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</si>
  <si>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</si>
  <si>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</si>
  <si>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</si>
  <si>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</si>
  <si>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</si>
  <si>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</si>
  <si>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</si>
  <si>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</si>
  <si>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</si>
  <si>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</si>
  <si>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</si>
  <si>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</si>
  <si>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</si>
  <si>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</si>
  <si>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</si>
  <si>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</si>
  <si>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</si>
  <si>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</si>
  <si>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</si>
  <si>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</si>
  <si>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</si>
  <si>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</si>
  <si>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</si>
  <si>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</si>
  <si>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</si>
  <si>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</si>
  <si>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</si>
  <si>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</si>
  <si>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</si>
  <si>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</si>
  <si>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</si>
  <si>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</si>
  <si>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</si>
  <si>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</si>
  <si>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</si>
  <si>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</si>
  <si>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</si>
  <si>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</si>
  <si>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</si>
  <si>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</si>
  <si>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</si>
  <si>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</si>
  <si>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</si>
  <si>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</si>
  <si>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</si>
  <si>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</si>
  <si>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</si>
  <si>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</si>
  <si>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</si>
  <si>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</si>
  <si>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</si>
  <si>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</si>
  <si>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</si>
  <si>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</si>
  <si>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</si>
  <si>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</si>
  <si>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</si>
  <si>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</si>
  <si>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</si>
  <si>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</si>
  <si>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</si>
  <si>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</si>
  <si>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</si>
  <si>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</si>
  <si>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</si>
  <si>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</si>
  <si>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</si>
  <si>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</si>
  <si>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</si>
  <si>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</si>
  <si>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</si>
  <si>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</si>
  <si>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</si>
  <si>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</si>
  <si>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</si>
  <si>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</si>
  <si>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</si>
  <si>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</si>
  <si>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</si>
  <si>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</si>
  <si>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</si>
  <si>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</si>
  <si>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</si>
  <si>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</si>
  <si>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</si>
  <si>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</si>
  <si>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</si>
  <si>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</si>
  <si>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</si>
  <si>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</si>
  <si>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</si>
  <si>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</si>
  <si>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</si>
  <si>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</si>
  <si>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</si>
  <si>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</si>
  <si>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</si>
  <si>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</si>
  <si>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</si>
  <si>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</si>
  <si>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</si>
  <si>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</si>
  <si>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</si>
  <si>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</si>
  <si>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</si>
  <si>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</si>
  <si>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</si>
  <si>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</si>
  <si>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</si>
  <si>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</si>
  <si>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</si>
  <si>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</si>
  <si>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</si>
  <si>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</si>
  <si>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</si>
  <si>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</si>
  <si>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</si>
  <si>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</si>
  <si>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</si>
  <si>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</si>
  <si>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</si>
  <si>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</si>
  <si>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</si>
  <si>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</si>
  <si>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</si>
  <si>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</si>
  <si>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</si>
  <si>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</si>
  <si>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</si>
  <si>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</si>
  <si>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</si>
  <si>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</si>
  <si>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</si>
  <si>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</si>
  <si>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</si>
  <si>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</si>
  <si>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</si>
  <si>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</si>
  <si>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</si>
  <si>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</si>
  <si>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</si>
  <si>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</si>
  <si>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</si>
  <si>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</si>
  <si>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</si>
  <si>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</si>
  <si>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</si>
  <si>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</si>
  <si>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</si>
  <si>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</si>
  <si>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</si>
  <si>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</si>
  <si>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</si>
  <si>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</si>
  <si>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</si>
  <si>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</si>
  <si>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</si>
  <si>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</si>
  <si>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</si>
  <si>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</si>
  <si>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</si>
  <si>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</si>
  <si>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</si>
  <si>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</si>
  <si>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</si>
  <si>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</si>
  <si>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</si>
  <si>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</si>
  <si>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</si>
  <si>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</si>
  <si>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</si>
  <si>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</si>
  <si>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</si>
  <si>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</si>
  <si>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</si>
  <si>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</si>
  <si>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</si>
  <si>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</si>
  <si>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</si>
  <si>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</si>
  <si>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</si>
  <si>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</si>
  <si>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</si>
  <si>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</si>
  <si>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</si>
  <si>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</si>
  <si>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</si>
  <si>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</si>
  <si>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</si>
  <si>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</si>
  <si>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</si>
  <si>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</si>
  <si>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</si>
  <si>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</si>
  <si>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</si>
  <si>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</si>
  <si>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</si>
  <si>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</si>
  <si>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</si>
  <si>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</si>
  <si>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</si>
  <si>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</si>
  <si>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</si>
  <si>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</si>
  <si>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</si>
  <si>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</si>
  <si>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</si>
  <si>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</si>
  <si>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</si>
  <si>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</si>
  <si>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</si>
  <si>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</si>
  <si>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</si>
  <si>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</si>
  <si>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</si>
  <si>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</si>
  <si>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</si>
  <si>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</si>
  <si>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</si>
  <si>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</si>
  <si>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</si>
  <si>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</si>
  <si>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</si>
  <si>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</si>
  <si>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</si>
  <si>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</si>
  <si>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</si>
  <si>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</si>
  <si>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</si>
  <si>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</si>
  <si>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</si>
  <si>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</si>
  <si>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</si>
  <si>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</si>
  <si>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</si>
  <si>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</si>
  <si>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</si>
  <si>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</si>
  <si>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</si>
  <si>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</si>
  <si>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</si>
  <si>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</si>
  <si>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</si>
  <si>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</si>
  <si>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</si>
  <si>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</si>
  <si>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</si>
  <si>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</si>
  <si>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</si>
  <si>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</si>
  <si>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</si>
  <si>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</si>
  <si>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</si>
  <si>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</si>
  <si>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</si>
  <si>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</si>
  <si>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</si>
  <si>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</si>
  <si>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</si>
  <si>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</si>
  <si>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</si>
  <si>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</si>
  <si>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</si>
  <si>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</si>
  <si>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</si>
  <si>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</si>
  <si>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</si>
  <si>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</si>
  <si>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</si>
  <si>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</si>
  <si>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</si>
  <si>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</si>
  <si>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</si>
  <si>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</si>
  <si>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</si>
  <si>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</si>
  <si>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</si>
  <si>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</si>
  <si>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</si>
  <si>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</si>
  <si>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</si>
  <si>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</si>
  <si>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</si>
  <si>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</si>
  <si>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</si>
  <si>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</si>
  <si>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</si>
  <si>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</si>
  <si>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</si>
  <si>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</si>
  <si>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</si>
  <si>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</si>
  <si>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</si>
  <si>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</si>
  <si>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</si>
  <si>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</si>
  <si>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</si>
  <si>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</si>
  <si>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</si>
  <si>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</si>
  <si>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</si>
  <si>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</si>
  <si>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</si>
  <si>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</si>
  <si>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</si>
  <si>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</si>
  <si>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</si>
  <si>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</si>
  <si>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</si>
  <si>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</si>
  <si>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</si>
  <si>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</si>
  <si>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</si>
  <si>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</si>
  <si>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</si>
  <si>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</si>
  <si>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</si>
  <si>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</si>
  <si>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</si>
  <si>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</si>
  <si>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</si>
  <si>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</si>
  <si>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</si>
  <si>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</si>
  <si>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</si>
  <si>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</si>
  <si>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</si>
  <si>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</si>
  <si>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</si>
  <si>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</si>
  <si>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</si>
  <si>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</si>
  <si>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</si>
  <si>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</si>
  <si>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</si>
  <si>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</si>
  <si>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</si>
  <si>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</si>
  <si>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</si>
  <si>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</si>
  <si>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</si>
  <si>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</si>
  <si>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</si>
  <si>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</si>
  <si>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</si>
  <si>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</si>
  <si>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</si>
  <si>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</si>
  <si>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</si>
  <si>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</si>
  <si>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</si>
  <si>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</si>
  <si>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</si>
  <si>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</si>
  <si>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</si>
  <si>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</si>
  <si>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</si>
  <si>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</si>
  <si>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</si>
  <si>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</si>
  <si>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</si>
  <si>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</si>
  <si>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</si>
  <si>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</si>
  <si>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</si>
  <si>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</si>
  <si>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</si>
  <si>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</si>
  <si>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</si>
  <si>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</si>
  <si>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</si>
  <si>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</si>
  <si>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</si>
  <si>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</si>
  <si>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</si>
  <si>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</si>
  <si>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</si>
  <si>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</si>
  <si>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</si>
  <si>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</si>
  <si>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</si>
  <si>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</si>
  <si>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</si>
  <si>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</si>
  <si>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</si>
  <si>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</si>
  <si>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</si>
  <si>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</si>
  <si>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</si>
  <si>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</si>
  <si>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</si>
  <si>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</si>
  <si>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</si>
  <si>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</si>
  <si>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</si>
  <si>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</si>
  <si>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</si>
  <si>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</si>
  <si>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</si>
  <si>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</si>
  <si>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</si>
  <si>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</si>
  <si>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</si>
  <si>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</si>
  <si>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</si>
  <si>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</si>
  <si>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</si>
  <si>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</si>
  <si>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</si>
  <si>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</si>
  <si>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</si>
  <si>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</si>
  <si>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</si>
  <si>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</si>
  <si>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</si>
  <si>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</si>
  <si>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</si>
  <si>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</si>
  <si>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</si>
  <si>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</si>
  <si>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</si>
  <si>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</si>
  <si>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</si>
  <si>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</si>
  <si>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</si>
  <si>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</si>
  <si>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</si>
  <si>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</si>
  <si>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</si>
  <si>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</si>
  <si>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</si>
  <si>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</si>
  <si>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</si>
  <si>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</si>
  <si>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</si>
  <si>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</si>
  <si>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</si>
  <si>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</si>
  <si>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</si>
  <si>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</si>
  <si>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</si>
  <si>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</si>
  <si>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</si>
  <si>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</si>
  <si>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</si>
  <si>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</si>
  <si>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</si>
  <si>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</si>
  <si>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</si>
  <si>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</si>
  <si>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</si>
  <si>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</si>
  <si>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</si>
  <si>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</si>
  <si>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</si>
  <si>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</si>
  <si>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</si>
  <si>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</si>
  <si>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</si>
  <si>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</si>
  <si>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</si>
  <si>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</si>
  <si>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</si>
  <si>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</si>
  <si>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</si>
  <si>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</si>
  <si>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</si>
  <si>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</si>
  <si>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</si>
  <si>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</si>
  <si>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</si>
  <si>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</si>
  <si>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</si>
  <si>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</si>
  <si>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</si>
  <si>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</si>
  <si>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</si>
  <si>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</si>
  <si>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</si>
  <si>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</si>
  <si>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</si>
  <si>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</si>
  <si>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</si>
  <si>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</si>
  <si>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</si>
  <si>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</si>
  <si>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</si>
  <si>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</si>
  <si>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</si>
  <si>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</si>
  <si>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</si>
  <si>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</si>
  <si>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</si>
  <si>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</si>
  <si>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</si>
  <si>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</si>
  <si>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</si>
  <si>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</si>
  <si>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</si>
  <si>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</si>
  <si>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</si>
  <si>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</si>
  <si>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</si>
  <si>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</si>
  <si>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</si>
  <si>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</si>
  <si>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</si>
  <si>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</si>
  <si>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</si>
  <si>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</si>
  <si>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</si>
  <si>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</si>
  <si>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</si>
  <si>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</si>
  <si>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</si>
  <si>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</si>
  <si>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</si>
  <si>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</si>
  <si>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</si>
  <si>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</si>
  <si>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</si>
  <si>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</si>
  <si>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</si>
  <si>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</si>
  <si>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</si>
  <si>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</si>
  <si>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</si>
  <si>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</si>
  <si>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</si>
  <si>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</si>
  <si>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</si>
  <si>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</si>
  <si>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</si>
  <si>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</si>
  <si>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</si>
  <si>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</si>
  <si>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</si>
  <si>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</si>
  <si>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</si>
  <si>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</si>
  <si>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</si>
  <si>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</si>
  <si>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</si>
  <si>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</si>
  <si>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</si>
  <si>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</si>
  <si>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</si>
  <si>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</si>
  <si>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</si>
  <si>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</si>
  <si>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</si>
  <si>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</si>
  <si>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</si>
  <si>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</si>
  <si>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</si>
  <si>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</si>
  <si>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</si>
  <si>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</si>
  <si>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</si>
  <si>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</si>
  <si>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</si>
  <si>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</si>
  <si>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</si>
  <si>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</si>
  <si>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</si>
  <si>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</si>
  <si>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</si>
  <si>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</si>
  <si>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</si>
  <si>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</si>
  <si>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</si>
  <si>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</si>
  <si>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</si>
  <si>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</si>
  <si>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</si>
  <si>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</si>
  <si>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</si>
  <si>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</si>
  <si>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</si>
  <si>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</si>
  <si>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</si>
  <si>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</si>
  <si>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</si>
  <si>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</si>
  <si>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</si>
  <si>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</si>
  <si>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</si>
  <si>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</si>
  <si>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</si>
  <si>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</si>
  <si>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</si>
  <si>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</si>
  <si>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</si>
  <si>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</si>
  <si>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</si>
  <si>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</si>
  <si>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</si>
  <si>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</si>
  <si>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</si>
  <si>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</si>
  <si>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</si>
  <si>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</si>
  <si>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</si>
  <si>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</si>
  <si>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</si>
  <si>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</si>
  <si>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</si>
  <si>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</si>
  <si>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</si>
  <si>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</si>
  <si>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</si>
  <si>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</si>
  <si>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</si>
  <si>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</si>
  <si>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</si>
  <si>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</si>
  <si>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</si>
  <si>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</si>
  <si>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</si>
  <si>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</si>
  <si>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</si>
  <si>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</si>
  <si>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</si>
  <si>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</si>
  <si>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</si>
  <si>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</si>
  <si>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</si>
  <si>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</si>
  <si>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</si>
  <si>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</si>
  <si>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</si>
  <si>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</si>
  <si>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</si>
  <si>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</si>
  <si>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</si>
  <si>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</si>
  <si>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</si>
  <si>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</si>
  <si>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</si>
  <si>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</si>
  <si>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</si>
  <si>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</si>
  <si>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</si>
  <si>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</si>
  <si>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</si>
  <si>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</si>
  <si>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</si>
  <si>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</si>
  <si>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</si>
  <si>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</si>
  <si>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</si>
  <si>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</si>
  <si>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</si>
  <si>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</si>
  <si>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</si>
  <si>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</si>
  <si>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</si>
  <si>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</si>
  <si>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</si>
  <si>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</si>
  <si>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</si>
  <si>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</si>
  <si>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</si>
  <si>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</si>
  <si>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</si>
  <si>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</si>
  <si>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</si>
  <si>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</si>
  <si>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</si>
  <si>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</si>
  <si>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</si>
  <si>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</si>
  <si>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</si>
  <si>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</si>
  <si>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</si>
  <si>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</si>
  <si>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</si>
  <si>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</si>
  <si>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</si>
  <si>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</si>
  <si>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</si>
  <si>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</si>
  <si>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</si>
  <si>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</si>
  <si>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</si>
  <si>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</si>
  <si>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</si>
  <si>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</si>
  <si>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</si>
  <si>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</si>
  <si>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</si>
  <si>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</si>
  <si>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</si>
  <si>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</si>
  <si>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</si>
  <si>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</si>
  <si>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</si>
  <si>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</si>
  <si>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</si>
  <si>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</si>
  <si>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</si>
  <si>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</si>
  <si>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</si>
  <si>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</si>
  <si>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</si>
  <si>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</si>
  <si>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</si>
  <si>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</si>
  <si>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</si>
  <si>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</si>
  <si>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</si>
  <si>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</si>
  <si>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</si>
  <si>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</si>
  <si>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</si>
  <si>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</si>
  <si>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</si>
  <si>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</si>
  <si>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</si>
  <si>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</si>
  <si>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</si>
  <si>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</si>
  <si>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</si>
  <si>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</si>
  <si>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</si>
  <si>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</si>
  <si>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</si>
  <si>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</si>
  <si>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</si>
  <si>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</si>
  <si>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</si>
  <si>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</si>
  <si>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</si>
  <si>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</si>
  <si>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</si>
  <si>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</si>
  <si>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</si>
  <si>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</si>
  <si>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</si>
  <si>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</si>
  <si>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</si>
  <si>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</si>
  <si>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</si>
  <si>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</si>
  <si>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</si>
  <si>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</si>
  <si>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</si>
  <si>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</si>
  <si>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</si>
  <si>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</si>
  <si>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</si>
  <si>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</si>
  <si>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</si>
  <si>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</si>
  <si>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</si>
  <si>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</si>
  <si>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</si>
  <si>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</si>
  <si>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</si>
  <si>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</si>
  <si>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</si>
  <si>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</si>
  <si>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</si>
  <si>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</si>
  <si>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</si>
  <si>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</si>
  <si>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</si>
  <si>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</si>
  <si>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</si>
  <si>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</si>
  <si>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</si>
  <si>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</si>
  <si>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</si>
  <si>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</si>
  <si>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</si>
  <si>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</si>
  <si>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</si>
  <si>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</si>
  <si>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</si>
  <si>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</si>
  <si>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</si>
  <si>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</si>
  <si>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</si>
  <si>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</si>
  <si>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</si>
  <si>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</si>
  <si>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</si>
  <si>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</si>
  <si>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</si>
  <si>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</si>
  <si>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</si>
  <si>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</si>
  <si>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</si>
  <si>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</si>
  <si>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</si>
  <si>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</si>
  <si>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</si>
  <si>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</si>
  <si>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</si>
  <si>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</si>
  <si>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</si>
  <si>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</si>
  <si>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</si>
  <si>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</si>
  <si>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</si>
  <si>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</si>
  <si>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</si>
  <si>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</si>
  <si>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</si>
  <si>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</si>
  <si>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</si>
  <si>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</si>
  <si>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</si>
  <si>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</si>
  <si>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</si>
  <si>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</si>
  <si>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</si>
  <si>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</si>
  <si>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</si>
  <si>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</si>
  <si>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</si>
  <si>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</si>
  <si>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</si>
  <si>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</si>
  <si>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</si>
  <si>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</si>
  <si>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</si>
  <si>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</si>
  <si>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</si>
  <si>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</si>
  <si>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</si>
  <si>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</si>
  <si>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</si>
  <si>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</si>
  <si>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</si>
  <si>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</si>
  <si>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</si>
  <si>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</si>
  <si>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</si>
  <si>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</si>
  <si>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</si>
  <si>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</si>
  <si>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</si>
  <si>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</si>
  <si>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</si>
  <si>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</si>
  <si>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</si>
  <si>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</si>
  <si>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</si>
  <si>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</si>
  <si>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</si>
  <si>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</si>
  <si>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</si>
  <si>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</si>
  <si>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</si>
  <si>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</si>
  <si>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</si>
  <si>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</si>
  <si>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</si>
  <si>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</si>
  <si>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</si>
  <si>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</si>
  <si>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</si>
  <si>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</si>
  <si>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</si>
  <si>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</si>
  <si>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</si>
  <si>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</si>
  <si>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</si>
  <si>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</si>
  <si>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</si>
  <si>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</si>
  <si>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</si>
  <si>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</si>
  <si>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</si>
  <si>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</si>
  <si>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</si>
  <si>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</si>
  <si>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</si>
  <si>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</si>
  <si>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</si>
  <si>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</si>
  <si>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</si>
  <si>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</si>
  <si>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</si>
  <si>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</si>
  <si>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</si>
  <si>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</si>
  <si>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</si>
  <si>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</si>
  <si>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</si>
  <si>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</si>
  <si>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</si>
  <si>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</si>
  <si>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</si>
  <si>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</si>
  <si>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</si>
  <si>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</si>
  <si>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</si>
  <si>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</si>
  <si>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</si>
  <si>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</si>
  <si>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</si>
  <si>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</si>
  <si>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</si>
  <si>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</si>
  <si>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</si>
  <si>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</si>
  <si>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</si>
  <si>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</si>
  <si>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</si>
  <si>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</si>
  <si>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</si>
  <si>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</si>
  <si>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</si>
  <si>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</si>
  <si>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</si>
  <si>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</si>
  <si>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</si>
  <si>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</si>
  <si>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</si>
  <si>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</si>
  <si>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</si>
  <si>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</si>
  <si>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</si>
  <si>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</si>
  <si>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</si>
  <si>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</si>
  <si>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</si>
  <si>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</si>
  <si>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</si>
  <si>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</si>
  <si>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</si>
  <si>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</si>
  <si>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</si>
  <si>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</si>
  <si>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</si>
  <si>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</si>
  <si>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</si>
  <si>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</si>
  <si>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</si>
  <si>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</si>
  <si>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</si>
  <si>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</si>
  <si>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</si>
  <si>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</si>
  <si>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</si>
  <si>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</si>
  <si>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</si>
  <si>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</si>
  <si>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</si>
  <si>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</si>
  <si>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</si>
  <si>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</si>
  <si>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</si>
  <si>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</si>
  <si>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</si>
  <si>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</si>
  <si>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</si>
  <si>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</si>
  <si>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</si>
  <si>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</si>
  <si>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</si>
  <si>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</si>
  <si>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</si>
  <si>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</si>
  <si>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</si>
  <si>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</si>
  <si>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</si>
  <si>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</si>
  <si>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</si>
  <si>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</si>
  <si>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</si>
  <si>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</si>
  <si>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</si>
  <si>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</si>
  <si>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</si>
  <si>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</si>
  <si>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</si>
  <si>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</si>
  <si>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</si>
  <si>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</si>
  <si>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</si>
  <si>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</si>
  <si>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</si>
  <si>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</si>
  <si>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</si>
  <si>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</si>
  <si>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</si>
  <si>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</si>
  <si>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</si>
  <si>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</si>
  <si>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</si>
  <si>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</si>
  <si>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</si>
  <si>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</si>
  <si>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</si>
  <si>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</si>
  <si>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</si>
  <si>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</si>
  <si>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</si>
  <si>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</si>
  <si>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</si>
  <si>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</si>
  <si>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</si>
  <si>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</si>
  <si>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</si>
  <si>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</si>
  <si>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</si>
  <si>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</si>
  <si>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</si>
  <si>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</si>
  <si>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</si>
  <si>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</si>
  <si>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</si>
  <si>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</si>
  <si>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</si>
  <si>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</si>
  <si>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</si>
  <si>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</si>
  <si>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</si>
  <si>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</si>
  <si>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</si>
  <si>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</si>
  <si>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</si>
  <si>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</si>
  <si>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</si>
  <si>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</si>
  <si>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</si>
  <si>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</si>
  <si>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</si>
  <si>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</si>
  <si>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</si>
  <si>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</si>
  <si>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</si>
  <si>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</si>
  <si>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</si>
  <si>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</si>
  <si>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</si>
  <si>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</si>
  <si>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</si>
  <si>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</si>
  <si>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</si>
  <si>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</si>
  <si>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</si>
  <si>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</si>
  <si>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</si>
  <si>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</si>
  <si>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</si>
  <si>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</si>
  <si>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</si>
  <si>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</si>
  <si>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</si>
  <si>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</si>
  <si>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</si>
  <si>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</si>
  <si>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</si>
  <si>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</si>
  <si>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</si>
  <si>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</si>
  <si>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</si>
  <si>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</si>
  <si>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</si>
  <si>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</si>
  <si>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</si>
  <si>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</si>
  <si>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</si>
  <si>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</si>
  <si>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</si>
  <si>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</si>
  <si>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</si>
  <si>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</si>
  <si>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</si>
  <si>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</si>
  <si>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</si>
  <si>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</si>
  <si>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</si>
  <si>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</si>
  <si>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</si>
  <si>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</si>
  <si>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</si>
  <si>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</si>
  <si>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</si>
  <si>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</si>
  <si>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</si>
  <si>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</si>
  <si>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</si>
  <si>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</si>
  <si>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</si>
  <si>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</si>
  <si>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</si>
  <si>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</si>
  <si>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</si>
  <si>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</si>
  <si>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</si>
  <si>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</si>
  <si>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</si>
  <si>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</si>
  <si>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</si>
  <si>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</si>
  <si>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</si>
  <si>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</si>
  <si>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</si>
  <si>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</si>
  <si>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</si>
  <si>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</si>
  <si>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</si>
  <si>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</si>
  <si>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</si>
  <si>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</si>
  <si>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</si>
  <si>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</si>
  <si>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</si>
  <si>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</si>
  <si>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</si>
  <si>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</si>
  <si>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</si>
  <si>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</si>
  <si>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</si>
  <si>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</si>
  <si>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</si>
  <si>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</si>
  <si>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</si>
  <si>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</si>
  <si>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</si>
  <si>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</si>
  <si>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</si>
  <si>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</si>
  <si>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</si>
  <si>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</si>
  <si>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</si>
  <si>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</si>
  <si>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</si>
  <si>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</si>
  <si>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</si>
  <si>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</si>
  <si>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</si>
  <si>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</si>
  <si>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</si>
  <si>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</si>
  <si>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</si>
  <si>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</si>
  <si>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</si>
  <si>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</si>
  <si>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</si>
  <si>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</si>
  <si>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</si>
  <si>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</si>
  <si>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</si>
  <si>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</si>
  <si>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</si>
  <si>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</si>
  <si>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</si>
  <si>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</si>
  <si>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</si>
  <si>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</si>
  <si>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</si>
  <si>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</si>
  <si>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</si>
  <si>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</si>
  <si>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</si>
  <si>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</si>
  <si>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</si>
  <si>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</si>
  <si>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</si>
  <si>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</si>
  <si>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</si>
  <si>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</si>
  <si>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</si>
  <si>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</si>
  <si>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</si>
  <si>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</si>
  <si>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</si>
  <si>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</si>
  <si>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</si>
  <si>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</si>
  <si>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</si>
  <si>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</si>
  <si>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</si>
  <si>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</si>
  <si>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</si>
  <si>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</si>
  <si>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</si>
  <si>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</si>
  <si>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</si>
  <si>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</si>
  <si>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</si>
  <si>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</si>
  <si>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</si>
  <si>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</si>
  <si>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</si>
  <si>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</si>
  <si>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</si>
  <si>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</si>
  <si>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</si>
  <si>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</si>
  <si>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</si>
  <si>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</si>
  <si>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</si>
  <si>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</si>
  <si>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</si>
  <si>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</si>
  <si>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</si>
  <si>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</si>
  <si>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</si>
  <si>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</si>
  <si>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</si>
  <si>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</si>
  <si>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</si>
  <si>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</si>
  <si>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</si>
  <si>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</si>
  <si>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</si>
  <si>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</si>
  <si>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</si>
  <si>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</si>
  <si>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</si>
  <si>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</si>
  <si>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</si>
  <si>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</si>
  <si>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</si>
  <si>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</si>
  <si>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</si>
  <si>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</si>
  <si>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</si>
  <si>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</si>
  <si>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</si>
  <si>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</si>
  <si>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</si>
  <si>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</si>
  <si>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</si>
  <si>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</si>
  <si>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</si>
  <si>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</si>
  <si>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</si>
  <si>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</si>
  <si>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</si>
  <si>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</si>
  <si>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</si>
  <si>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</si>
  <si>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</si>
  <si>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</si>
  <si>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</si>
  <si>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</si>
  <si>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</si>
  <si>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</si>
  <si>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</si>
  <si>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</si>
  <si>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</si>
  <si>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</si>
  <si>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</si>
  <si>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</si>
  <si>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</si>
  <si>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</si>
  <si>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</si>
  <si>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</si>
  <si>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</si>
  <si>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</si>
  <si>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</si>
  <si>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</si>
  <si>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</si>
  <si>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</si>
  <si>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</si>
  <si>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</si>
  <si>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</si>
  <si>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</si>
  <si>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</si>
  <si>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</si>
  <si>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</si>
  <si>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</si>
  <si>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</si>
  <si>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</si>
  <si>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</si>
  <si>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</si>
  <si>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</si>
  <si>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</si>
  <si>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</si>
  <si>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</si>
  <si>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</si>
  <si>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</si>
  <si>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</si>
  <si>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</si>
  <si>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</si>
  <si>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</si>
  <si>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</si>
  <si>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</si>
  <si>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</si>
  <si>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</si>
  <si>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</si>
  <si>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</si>
  <si>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</si>
  <si>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</si>
  <si>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</si>
  <si>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</si>
  <si>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</si>
  <si>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</si>
  <si>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</si>
  <si>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</si>
  <si>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</si>
  <si>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</si>
  <si>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</si>
  <si>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</si>
  <si>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</si>
  <si>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</si>
  <si>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</si>
  <si>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</si>
  <si>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</si>
  <si>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</si>
  <si>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</si>
  <si>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</si>
  <si>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</si>
  <si>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</si>
  <si>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</si>
  <si>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</si>
  <si>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</si>
  <si>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</si>
  <si>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</si>
  <si>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</si>
  <si>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</si>
  <si>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</si>
  <si>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</si>
  <si>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</si>
  <si>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</si>
  <si>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</si>
  <si>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</si>
  <si>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</si>
  <si>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</si>
  <si>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</si>
  <si>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</si>
  <si>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</si>
  <si>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</si>
  <si>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</si>
  <si>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</si>
  <si>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</si>
  <si>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</si>
  <si>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</si>
  <si>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</si>
  <si>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</si>
  <si>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</si>
  <si>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</si>
  <si>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</si>
  <si>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</si>
  <si>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</si>
  <si>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</si>
  <si>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</si>
  <si>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</si>
  <si>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</si>
  <si>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</si>
  <si>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</si>
  <si>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</si>
  <si>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</si>
  <si>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</si>
  <si>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</si>
  <si>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</si>
  <si>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</si>
  <si>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</si>
  <si>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</si>
  <si>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</si>
  <si>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</si>
  <si>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</si>
  <si>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</si>
  <si>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</si>
  <si>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</si>
  <si>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</si>
  <si>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</si>
  <si>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</si>
  <si>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</si>
  <si>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</si>
  <si>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</si>
  <si>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</si>
  <si>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</si>
  <si>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</si>
  <si>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</si>
  <si>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</si>
  <si>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</si>
  <si>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</si>
  <si>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</si>
  <si>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</si>
  <si>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</si>
  <si>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</si>
  <si>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</si>
  <si>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</si>
  <si>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</si>
  <si>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</si>
  <si>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</si>
  <si>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</si>
  <si>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</si>
  <si>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</si>
  <si>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</si>
  <si>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</si>
  <si>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</si>
  <si>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</si>
  <si>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</si>
  <si>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</si>
  <si>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</si>
  <si>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</si>
  <si>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</si>
  <si>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</si>
  <si>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</si>
  <si>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</si>
  <si>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</si>
  <si>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</si>
  <si>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</si>
  <si>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</si>
  <si>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</si>
  <si>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</si>
  <si>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</si>
  <si>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</si>
  <si>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</si>
  <si>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</si>
  <si>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</si>
  <si>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</si>
  <si>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</si>
  <si>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</si>
  <si>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</si>
  <si>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</si>
  <si>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</si>
  <si>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</si>
  <si>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</si>
  <si>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</si>
  <si>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</si>
  <si>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</si>
  <si>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</si>
  <si>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</si>
  <si>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</si>
  <si>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</si>
  <si>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</si>
  <si>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</si>
  <si>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</si>
  <si>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</si>
  <si>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</si>
  <si>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</si>
  <si>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</si>
  <si>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</si>
  <si>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</si>
  <si>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</si>
  <si>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</si>
  <si>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</si>
  <si>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</si>
  <si>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</si>
  <si>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</si>
  <si>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</si>
  <si>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</si>
  <si>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</si>
  <si>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</si>
  <si>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</si>
  <si>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</si>
  <si>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</si>
  <si>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</si>
  <si>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</si>
  <si>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</si>
  <si>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</si>
  <si>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</si>
  <si>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</si>
  <si>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</si>
  <si>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</si>
  <si>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</si>
  <si>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</si>
  <si>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</si>
  <si>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</si>
  <si>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</si>
  <si>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</si>
  <si>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</si>
  <si>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</si>
  <si>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</si>
  <si>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</si>
  <si>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</si>
  <si>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</si>
  <si>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</si>
  <si>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</si>
  <si>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</si>
  <si>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</si>
  <si>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</si>
  <si>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</si>
  <si>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</si>
  <si>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</si>
  <si>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</si>
  <si>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</si>
  <si>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</si>
  <si>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</si>
  <si>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</si>
  <si>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</si>
  <si>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</si>
  <si>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</si>
  <si>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</si>
  <si>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</si>
  <si>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</si>
  <si>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</si>
  <si>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</si>
  <si>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</si>
  <si>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</si>
  <si>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</si>
  <si>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</si>
  <si>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</si>
  <si>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</si>
  <si>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</si>
  <si>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</si>
  <si>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</si>
  <si>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</si>
  <si>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</si>
  <si>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</si>
  <si>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</si>
  <si>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</si>
  <si>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</si>
  <si>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</si>
  <si>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</si>
  <si>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</si>
  <si>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</si>
  <si>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</si>
  <si>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</si>
  <si>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</si>
  <si>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</si>
  <si>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</si>
  <si>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</si>
  <si>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</si>
  <si>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</si>
  <si>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</si>
  <si>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</si>
  <si>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</si>
  <si>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</si>
  <si>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</si>
  <si>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</si>
  <si>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</si>
  <si>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</si>
  <si>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</si>
  <si>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</si>
  <si>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</si>
  <si>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</si>
  <si>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</si>
  <si>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</si>
  <si>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</si>
  <si>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</si>
  <si>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</si>
  <si>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</si>
  <si>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</si>
  <si>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</si>
  <si>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</si>
  <si>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</si>
  <si>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</si>
  <si>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</si>
  <si>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</si>
  <si>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</si>
  <si>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</si>
  <si>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</si>
  <si>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</si>
  <si>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</si>
  <si>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</si>
  <si>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</si>
  <si>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</si>
  <si>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</si>
  <si>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</si>
  <si>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</si>
  <si>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</si>
  <si>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</si>
  <si>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</si>
  <si>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</si>
  <si>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</si>
  <si>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</si>
  <si>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</si>
  <si>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</si>
  <si>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</si>
  <si>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</si>
  <si>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</si>
  <si>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</si>
  <si>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</si>
  <si>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</si>
  <si>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</si>
  <si>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</si>
  <si>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</si>
  <si>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</si>
  <si>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</si>
  <si>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</si>
  <si>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</si>
  <si>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</si>
  <si>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</si>
  <si>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</si>
  <si>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</si>
  <si>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</si>
  <si>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</si>
  <si>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</si>
  <si>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</si>
  <si>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</si>
  <si>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</si>
  <si>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</si>
  <si>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</si>
  <si>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</si>
  <si>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</si>
  <si>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</si>
  <si>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</si>
  <si>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</si>
  <si>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</si>
  <si>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</si>
  <si>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</si>
  <si>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</si>
  <si>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</si>
  <si>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</si>
  <si>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</si>
  <si>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</si>
  <si>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</si>
  <si>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</si>
  <si>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</si>
  <si>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</si>
  <si>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</si>
  <si>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</si>
  <si>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</si>
  <si>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</si>
  <si>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</si>
  <si>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</si>
  <si>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</si>
  <si>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</si>
  <si>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</si>
  <si>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</si>
  <si>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</si>
  <si>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</si>
  <si>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</si>
  <si>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</si>
  <si>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</si>
  <si>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</si>
  <si>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</si>
  <si>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</si>
  <si>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</si>
  <si>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</si>
  <si>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</si>
  <si>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</si>
  <si>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</si>
  <si>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</si>
  <si>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</si>
  <si>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</si>
  <si>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</si>
  <si>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</si>
  <si>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</si>
  <si>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</si>
  <si>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</si>
  <si>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</si>
  <si>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</si>
  <si>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</si>
  <si>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</si>
  <si>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</si>
  <si>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</si>
  <si>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</si>
  <si>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</si>
  <si>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</si>
  <si>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</si>
  <si>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</si>
  <si>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</si>
  <si>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</si>
  <si>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</si>
  <si>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</si>
  <si>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</si>
  <si>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</si>
  <si>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</si>
  <si>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</si>
  <si>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</si>
  <si>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</si>
  <si>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</si>
  <si>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</si>
  <si>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</si>
  <si>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</si>
  <si>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</si>
  <si>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</si>
  <si>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</si>
  <si>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</si>
  <si>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</si>
  <si>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</si>
  <si>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</si>
  <si>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</si>
  <si>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</si>
  <si>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</si>
  <si>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</si>
  <si>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</si>
  <si>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</si>
  <si>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</si>
  <si>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</si>
  <si>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</si>
  <si>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</si>
  <si>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</si>
  <si>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</si>
  <si>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</si>
  <si>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</si>
  <si>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</si>
  <si>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</si>
  <si>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</si>
  <si>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</si>
  <si>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</si>
  <si>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</si>
  <si>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</si>
  <si>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</si>
  <si>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</si>
  <si>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</si>
  <si>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</si>
  <si>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</si>
  <si>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</si>
  <si>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</si>
  <si>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</si>
  <si>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</si>
  <si>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</si>
  <si>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</si>
  <si>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</si>
  <si>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</si>
  <si>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</si>
  <si>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</si>
  <si>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</si>
  <si>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</si>
  <si>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</si>
  <si>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</si>
  <si>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</si>
  <si>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</si>
  <si>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</si>
  <si>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</si>
  <si>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</si>
  <si>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</si>
  <si>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</si>
  <si>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</si>
  <si>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</si>
  <si>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</si>
  <si>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</si>
  <si>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</si>
  <si>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</si>
  <si>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</si>
  <si>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</si>
  <si>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</si>
  <si>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</si>
  <si>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</si>
  <si>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</si>
  <si>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</si>
  <si>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</si>
  <si>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</si>
  <si>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</si>
  <si>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</si>
  <si>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</si>
  <si>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</si>
  <si>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</si>
  <si>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</si>
  <si>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</si>
  <si>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</si>
  <si>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</si>
  <si>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</si>
  <si>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</si>
  <si>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</si>
  <si>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</si>
  <si>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</si>
  <si>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</si>
  <si>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</si>
  <si>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</si>
  <si>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</si>
  <si>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</si>
  <si>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</si>
  <si>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</si>
  <si>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</si>
  <si>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</si>
  <si>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</si>
  <si>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</si>
  <si>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</si>
  <si>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</si>
  <si>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</si>
  <si>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</si>
  <si>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</si>
  <si>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</si>
  <si>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</si>
  <si>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</si>
  <si>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</si>
  <si>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</si>
  <si>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</si>
  <si>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</si>
  <si>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</si>
  <si>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</si>
  <si>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</si>
  <si>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</si>
  <si>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</si>
  <si>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</si>
  <si>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</si>
  <si>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</si>
  <si>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</si>
  <si>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</si>
  <si>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</si>
  <si>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</si>
  <si>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</si>
  <si>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</si>
  <si>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</si>
  <si>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</si>
  <si>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</si>
  <si>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</si>
  <si>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</si>
  <si>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</si>
  <si>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</si>
  <si>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</si>
  <si>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</si>
  <si>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</si>
  <si>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</si>
  <si>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</si>
  <si>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</si>
  <si>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</si>
  <si>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</si>
  <si>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</si>
  <si>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</si>
  <si>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</si>
  <si>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</si>
  <si>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</si>
  <si>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</si>
  <si>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</si>
  <si>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</si>
  <si>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</si>
  <si>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</si>
  <si>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</si>
  <si>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</si>
  <si>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</si>
  <si>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</si>
  <si>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</si>
  <si>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</si>
  <si>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</si>
  <si>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</si>
  <si>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</si>
  <si>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</si>
  <si>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</si>
  <si>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</si>
  <si>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</si>
  <si>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</si>
  <si>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</si>
  <si>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</si>
  <si>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</si>
  <si>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</si>
  <si>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</si>
  <si>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</si>
  <si>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</si>
  <si>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</si>
  <si>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</si>
  <si>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</si>
  <si>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</si>
  <si>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</si>
  <si>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</si>
  <si>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</si>
  <si>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</si>
  <si>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</si>
  <si>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</si>
  <si>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</si>
  <si>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</si>
  <si>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</si>
  <si>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</si>
  <si>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</si>
  <si>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</si>
  <si>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</si>
  <si>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</si>
  <si>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</si>
  <si>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</si>
  <si>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</si>
  <si>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</si>
  <si>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</si>
  <si>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</si>
  <si>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</si>
  <si>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</si>
  <si>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</si>
  <si>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</si>
  <si>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</si>
  <si>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</si>
  <si>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</si>
  <si>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</si>
  <si>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</si>
  <si>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</si>
  <si>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</si>
  <si>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</si>
  <si>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</si>
  <si>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</si>
  <si>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</si>
  <si>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</si>
  <si>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</si>
  <si>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</si>
  <si>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</si>
  <si>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</si>
  <si>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</si>
  <si>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</si>
  <si>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</si>
  <si>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</si>
  <si>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</si>
  <si>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</si>
  <si>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</si>
  <si>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</si>
  <si>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</si>
  <si>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</si>
  <si>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</si>
  <si>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</si>
  <si>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</si>
  <si>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</si>
  <si>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</si>
  <si>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</si>
  <si>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</si>
  <si>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</si>
  <si>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</si>
  <si>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</si>
  <si>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</si>
  <si>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</si>
  <si>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</si>
  <si>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</si>
  <si>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</si>
  <si>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</si>
  <si>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</si>
  <si>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</si>
  <si>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</si>
  <si>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</si>
  <si>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</si>
  <si>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</si>
  <si>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</si>
  <si>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</si>
  <si>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</si>
  <si>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</si>
  <si>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</si>
  <si>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</si>
  <si>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</si>
  <si>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</si>
  <si>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</si>
  <si>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</si>
  <si>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</si>
  <si>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</si>
  <si>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</si>
  <si>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</si>
  <si>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</si>
  <si>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</si>
  <si>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</si>
  <si>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</si>
  <si>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</si>
  <si>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</si>
  <si>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</si>
  <si>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</si>
  <si>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</si>
  <si>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</si>
  <si>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</si>
  <si>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</si>
  <si>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</si>
  <si>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</si>
  <si>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</si>
  <si>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</si>
  <si>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</si>
  <si>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</si>
  <si>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</si>
  <si>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</si>
  <si>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</si>
  <si>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</si>
  <si>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</si>
  <si>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</si>
  <si>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</si>
  <si>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</si>
  <si>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</si>
  <si>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</si>
  <si>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</si>
  <si>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</si>
  <si>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</si>
  <si>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</si>
  <si>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</si>
  <si>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</si>
  <si>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</si>
  <si>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</si>
  <si>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</si>
  <si>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</si>
  <si>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</si>
  <si>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</si>
  <si>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</si>
  <si>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</si>
  <si>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</si>
  <si>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</si>
  <si>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</si>
  <si>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</si>
  <si>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</si>
  <si>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</si>
  <si>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</si>
  <si>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</si>
  <si>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</si>
  <si>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</si>
  <si>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</si>
  <si>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</si>
  <si>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</si>
  <si>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</si>
  <si>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</si>
  <si>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</si>
  <si>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</si>
  <si>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</si>
  <si>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</si>
  <si>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</si>
  <si>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</si>
  <si>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</si>
  <si>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</si>
  <si>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</si>
  <si>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</si>
  <si>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</si>
  <si>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</si>
  <si>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</si>
  <si>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</si>
  <si>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</si>
  <si>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</si>
  <si>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</si>
  <si>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</si>
  <si>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</si>
  <si>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</si>
  <si>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</si>
  <si>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</si>
  <si>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</si>
  <si>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</si>
  <si>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</si>
  <si>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</si>
  <si>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</si>
  <si>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</si>
  <si>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</si>
  <si>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</si>
  <si>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</si>
  <si>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</si>
  <si>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</si>
  <si>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</si>
  <si>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</si>
  <si>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</si>
  <si>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</si>
  <si>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</si>
  <si>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</si>
  <si>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</si>
  <si>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</si>
  <si>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</si>
  <si>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</si>
  <si>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</si>
  <si>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</si>
  <si>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</si>
  <si>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</si>
  <si>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</si>
  <si>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</si>
  <si>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</si>
  <si>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</si>
  <si>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</si>
  <si>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</si>
  <si>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</si>
  <si>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</si>
  <si>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</si>
  <si>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</si>
  <si>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</si>
  <si>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</si>
  <si>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</si>
  <si>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</si>
  <si>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</si>
  <si>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</si>
  <si>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</si>
  <si>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</si>
  <si>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</si>
  <si>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</si>
  <si>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</si>
  <si>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</si>
  <si>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</si>
  <si>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</si>
  <si>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</si>
  <si>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</si>
  <si>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</si>
  <si>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</si>
  <si>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</si>
  <si>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</si>
  <si>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</si>
  <si>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</si>
  <si>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</si>
  <si>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</si>
  <si>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</si>
  <si>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</si>
  <si>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</si>
  <si>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</si>
  <si>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</si>
  <si>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</si>
  <si>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</si>
  <si>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</si>
  <si>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</si>
  <si>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</si>
  <si>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</si>
  <si>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</si>
  <si>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</si>
  <si>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</si>
  <si>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</si>
  <si>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</si>
  <si>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</si>
  <si>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</si>
  <si>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</si>
  <si>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</si>
  <si>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</si>
  <si>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</si>
  <si>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</si>
  <si>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</si>
  <si>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</si>
  <si>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</si>
  <si>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</si>
  <si>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</si>
  <si>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</si>
  <si>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</si>
  <si>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</si>
  <si>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</si>
  <si>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</si>
  <si>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</si>
  <si>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</si>
  <si>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</si>
  <si>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</si>
  <si>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</si>
  <si>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</si>
  <si>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</si>
  <si>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</si>
  <si>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</si>
  <si>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</si>
  <si>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</si>
  <si>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</si>
  <si>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</si>
  <si>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</si>
  <si>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</si>
  <si>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</si>
  <si>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</si>
  <si>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</si>
  <si>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</si>
  <si>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</si>
  <si>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</si>
  <si>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</si>
  <si>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</si>
  <si>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</si>
  <si>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</si>
  <si>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</si>
  <si>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</si>
  <si>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</si>
  <si>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</si>
  <si>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</si>
  <si>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</si>
  <si>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</si>
  <si>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</si>
  <si>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</si>
  <si>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</si>
  <si>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</si>
  <si>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</si>
  <si>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</si>
  <si>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</si>
  <si>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</si>
  <si>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</si>
  <si>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</si>
  <si>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</si>
  <si>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</si>
  <si>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</si>
  <si>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</si>
  <si>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</si>
  <si>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</si>
  <si>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</si>
  <si>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</si>
  <si>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</si>
  <si>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</si>
  <si>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</si>
  <si>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</si>
  <si>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</si>
  <si>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</si>
  <si>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</si>
  <si>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</si>
  <si>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</si>
  <si>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</si>
  <si>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</si>
  <si>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</si>
  <si>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</si>
  <si>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</si>
  <si>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</si>
  <si>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</si>
  <si>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</si>
  <si>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</si>
  <si>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</si>
  <si>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</si>
  <si>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</si>
  <si>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</si>
  <si>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</si>
  <si>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</si>
  <si>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</si>
  <si>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</si>
  <si>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</si>
  <si>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</si>
  <si>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</si>
  <si>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</si>
  <si>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</si>
  <si>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</si>
  <si>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</si>
  <si>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</si>
  <si>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</si>
  <si>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</si>
  <si>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</si>
  <si>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</si>
  <si>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</si>
  <si>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</si>
  <si>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</si>
  <si>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</si>
  <si>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</si>
  <si>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</si>
  <si>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</si>
  <si>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</si>
  <si>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</si>
  <si>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</si>
  <si>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</si>
  <si>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</si>
  <si>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</si>
  <si>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</si>
  <si>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</si>
  <si>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</si>
  <si>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</si>
  <si>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</si>
  <si>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</si>
  <si>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</si>
  <si>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</si>
  <si>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</si>
  <si>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</si>
  <si>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</si>
  <si>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</si>
  <si>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</si>
  <si>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</si>
  <si>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</si>
  <si>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</si>
  <si>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</si>
  <si>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</si>
  <si>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</si>
  <si>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</si>
  <si>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</si>
  <si>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</si>
  <si>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</si>
  <si>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</si>
  <si>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</si>
  <si>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</si>
  <si>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</si>
  <si>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</si>
  <si>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</si>
  <si>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</si>
  <si>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</si>
  <si>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</si>
  <si>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</si>
  <si>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</si>
  <si>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</si>
  <si>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</si>
  <si>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</si>
  <si>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</si>
  <si>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</si>
  <si>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</si>
  <si>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</si>
  <si>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</si>
  <si>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</si>
  <si>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</si>
  <si>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</si>
  <si>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</si>
  <si>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</si>
  <si>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</si>
  <si>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</si>
  <si>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</si>
  <si>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</si>
  <si>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</si>
  <si>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</si>
  <si>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</si>
  <si>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</si>
  <si>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</si>
  <si>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</si>
  <si>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</si>
  <si>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</si>
  <si>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</si>
  <si>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</si>
  <si>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</si>
  <si>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</si>
  <si>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</si>
  <si>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</si>
  <si>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</si>
  <si>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</si>
  <si>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</si>
  <si>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</si>
  <si>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</si>
  <si>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</si>
  <si>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</si>
  <si>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</si>
  <si>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</si>
  <si>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</si>
  <si>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</si>
  <si>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</si>
  <si>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</si>
  <si>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</si>
  <si>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</si>
  <si>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</si>
  <si>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</si>
  <si>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</si>
  <si>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</si>
  <si>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</si>
  <si>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</si>
  <si>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</si>
  <si>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</si>
  <si>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</si>
  <si>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</si>
  <si>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</si>
  <si>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</si>
  <si>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</si>
  <si>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</si>
  <si>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</si>
  <si>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</si>
  <si>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</si>
  <si>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</si>
  <si>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</si>
  <si>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</si>
  <si>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</si>
  <si>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</si>
  <si>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</si>
  <si>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</si>
  <si>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</si>
  <si>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</si>
  <si>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</si>
  <si>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</si>
  <si>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</si>
  <si>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</si>
  <si>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</si>
  <si>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</si>
  <si>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</si>
  <si>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</si>
  <si>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</si>
  <si>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</si>
  <si>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</si>
  <si>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</si>
  <si>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</si>
  <si>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</si>
  <si>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</si>
  <si>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</si>
  <si>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</si>
  <si>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</si>
  <si>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</si>
  <si>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</si>
  <si>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</si>
  <si>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</si>
  <si>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</si>
  <si>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</si>
  <si>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</si>
  <si>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</si>
  <si>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</si>
  <si>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</si>
  <si>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</si>
  <si>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</si>
  <si>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</si>
  <si>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</si>
  <si>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</si>
  <si>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</si>
  <si>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</si>
  <si>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</si>
  <si>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</si>
  <si>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</si>
  <si>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</si>
  <si>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</si>
  <si>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</si>
  <si>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</si>
  <si>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</si>
  <si>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</si>
  <si>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</si>
  <si>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</si>
  <si>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</si>
  <si>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</si>
  <si>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</si>
  <si>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</si>
  <si>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</si>
  <si>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</si>
  <si>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</si>
  <si>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</si>
  <si>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</si>
  <si>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</si>
  <si>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</si>
  <si>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</si>
  <si>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</si>
  <si>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</si>
  <si>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</si>
  <si>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</si>
  <si>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</si>
  <si>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</si>
  <si>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</si>
  <si>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</si>
  <si>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</si>
  <si>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</si>
  <si>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</si>
  <si>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</si>
  <si>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</si>
  <si>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</si>
  <si>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</si>
  <si>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</si>
  <si>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</si>
  <si>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</si>
  <si>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</si>
  <si>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</si>
  <si>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</si>
  <si>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</si>
  <si>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</si>
  <si>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</si>
  <si>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</si>
  <si>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</si>
  <si>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</si>
  <si>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</si>
  <si>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</si>
  <si>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</si>
  <si>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</si>
  <si>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</si>
  <si>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</si>
  <si>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</si>
  <si>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</si>
  <si>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</si>
  <si>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</si>
  <si>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</si>
  <si>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</si>
  <si>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</si>
  <si>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</si>
  <si>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</si>
  <si>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</si>
  <si>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</si>
  <si>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</si>
  <si>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</si>
  <si>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</si>
  <si>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</si>
  <si>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</si>
  <si>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</si>
  <si>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</si>
  <si>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</si>
  <si>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</si>
  <si>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</si>
  <si>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</si>
  <si>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</si>
  <si>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</si>
  <si>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</si>
  <si>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</si>
  <si>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</si>
  <si>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</si>
  <si>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</si>
  <si>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</si>
  <si>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</si>
  <si>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</si>
  <si>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</si>
  <si>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</si>
  <si>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</si>
  <si>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</si>
  <si>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</si>
  <si>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</si>
  <si>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</si>
  <si>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</si>
  <si>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</si>
  <si>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</si>
  <si>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</si>
  <si>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</si>
  <si>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</si>
  <si>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</si>
  <si>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</si>
  <si>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</si>
  <si>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</si>
  <si>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</si>
  <si>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</si>
  <si>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</si>
  <si>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</si>
  <si>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</si>
  <si>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</si>
  <si>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</si>
  <si>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</si>
  <si>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</si>
  <si>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</si>
  <si>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</si>
  <si>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</si>
  <si>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</si>
  <si>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</si>
  <si>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</si>
  <si>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</si>
  <si>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</si>
  <si>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</si>
  <si>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</si>
  <si>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</si>
  <si>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</si>
  <si>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</si>
  <si>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</si>
  <si>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</si>
  <si>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</si>
  <si>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</si>
  <si>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</si>
  <si>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</si>
  <si>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</si>
  <si>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</si>
  <si>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</si>
  <si>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</si>
  <si>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</si>
  <si>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</si>
  <si>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</si>
  <si>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</si>
  <si>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</si>
  <si>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</si>
  <si>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</si>
  <si>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</si>
  <si>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</si>
  <si>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</si>
  <si>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</si>
  <si>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</si>
  <si>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</si>
  <si>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</si>
  <si>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</si>
  <si>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</si>
  <si>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</si>
  <si>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</si>
  <si>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</si>
  <si>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</si>
  <si>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</si>
  <si>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</si>
  <si>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</si>
  <si>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</si>
  <si>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</si>
  <si>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</si>
  <si>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</si>
  <si>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</si>
  <si>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</si>
  <si>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</si>
  <si>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</si>
  <si>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</si>
  <si>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</si>
  <si>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</si>
  <si>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</si>
  <si>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</si>
  <si>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</si>
  <si>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</si>
  <si>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</si>
  <si>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</si>
  <si>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</si>
  <si>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</si>
  <si>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</si>
  <si>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</si>
  <si>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</si>
  <si>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</si>
  <si>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</si>
  <si>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</si>
  <si>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</si>
  <si>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</si>
  <si>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</si>
  <si>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</si>
  <si>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</si>
  <si>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</si>
  <si>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</si>
  <si>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</si>
  <si>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</si>
  <si>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</si>
  <si>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</si>
  <si>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</si>
  <si>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</si>
  <si>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</si>
  <si>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</si>
  <si>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</si>
  <si>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</si>
  <si>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</si>
  <si>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</si>
  <si>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</si>
  <si>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</si>
  <si>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</si>
  <si>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</si>
  <si>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</si>
  <si>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</si>
  <si>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</si>
  <si>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</si>
  <si>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</si>
  <si>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</si>
  <si>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</si>
  <si>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</si>
  <si>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</si>
  <si>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</si>
  <si>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</si>
  <si>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</si>
  <si>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</si>
  <si>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</si>
  <si>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</si>
  <si>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</si>
  <si>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</si>
  <si>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</si>
  <si>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</si>
  <si>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</si>
  <si>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</si>
  <si>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</si>
  <si>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</si>
  <si>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</si>
  <si>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</si>
  <si>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</si>
  <si>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</si>
  <si>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</si>
  <si>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</si>
  <si>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</si>
  <si>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</si>
  <si>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</si>
  <si>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</si>
  <si>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</si>
  <si>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</si>
  <si>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</si>
  <si>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</si>
  <si>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</si>
  <si>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</si>
  <si>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</si>
  <si>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</si>
  <si>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</si>
  <si>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</si>
  <si>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</si>
  <si>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</si>
  <si>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</si>
  <si>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</si>
  <si>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</si>
  <si>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</si>
  <si>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</si>
  <si>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</si>
  <si>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</si>
  <si>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</si>
  <si>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</si>
  <si>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</si>
  <si>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</si>
  <si>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</si>
  <si>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</si>
  <si>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</si>
  <si>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</si>
  <si>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</si>
  <si>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</si>
  <si>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</si>
  <si>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</si>
  <si>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</si>
  <si>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</si>
  <si>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</si>
  <si>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</si>
  <si>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</si>
  <si>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</si>
  <si>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</si>
  <si>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</si>
  <si>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</si>
  <si>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</si>
  <si>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</si>
  <si>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</si>
  <si>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</si>
  <si>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</si>
  <si>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</si>
  <si>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</si>
  <si>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</si>
  <si>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</si>
  <si>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</si>
  <si>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</si>
  <si>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</si>
  <si>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</si>
  <si>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</si>
  <si>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</si>
  <si>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</si>
  <si>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</si>
  <si>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</si>
  <si>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</si>
  <si>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</si>
  <si>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</si>
  <si>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</si>
  <si>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</si>
  <si>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</si>
  <si>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</si>
  <si>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</si>
  <si>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</si>
  <si>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</si>
  <si>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</si>
  <si>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</si>
  <si>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</si>
  <si>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</si>
  <si>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</si>
  <si>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</si>
  <si>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</si>
  <si>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</si>
  <si>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</si>
  <si>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</si>
  <si>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</si>
  <si>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</si>
  <si>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</si>
  <si>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</si>
  <si>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</si>
  <si>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</si>
  <si>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</si>
  <si>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</si>
  <si>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</si>
  <si>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</si>
  <si>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</si>
  <si>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</si>
  <si>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</si>
  <si>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</si>
  <si>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</si>
  <si>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</si>
  <si>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</si>
  <si>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</si>
  <si>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</si>
  <si>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</si>
  <si>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</si>
  <si>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</si>
  <si>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</si>
  <si>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</si>
  <si>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</si>
  <si>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</si>
  <si>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</si>
  <si>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</si>
  <si>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</si>
  <si>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</si>
  <si>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</si>
  <si>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</si>
  <si>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</si>
  <si>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</si>
  <si>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</si>
  <si>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</si>
  <si>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</si>
  <si>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</si>
  <si>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</si>
  <si>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</si>
  <si>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</si>
  <si>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</si>
  <si>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</si>
  <si>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</si>
  <si>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</si>
  <si>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</si>
  <si>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</si>
  <si>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</si>
  <si>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</si>
  <si>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</si>
  <si>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</si>
  <si>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</si>
  <si>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</si>
  <si>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</si>
  <si>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</si>
  <si>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</si>
  <si>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</si>
  <si>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</si>
  <si>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</si>
  <si>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</si>
  <si>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</si>
  <si>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</si>
  <si>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</si>
  <si>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</si>
  <si>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</si>
  <si>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</si>
  <si>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</si>
  <si>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</si>
  <si>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</si>
  <si>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</si>
  <si>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</si>
  <si>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</si>
  <si>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</si>
  <si>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</si>
  <si>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</si>
  <si>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</si>
  <si>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</si>
  <si>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</si>
  <si>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</si>
  <si>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</si>
  <si>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</si>
  <si>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</si>
  <si>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</si>
  <si>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</si>
  <si>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</si>
  <si>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</si>
  <si>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</si>
  <si>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</si>
  <si>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</si>
  <si>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</si>
  <si>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</si>
  <si>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</si>
  <si>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</si>
  <si>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</si>
  <si>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</si>
  <si>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</si>
  <si>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</si>
  <si>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</si>
  <si>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</si>
  <si>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</si>
  <si>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</si>
  <si>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</si>
  <si>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</si>
  <si>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</si>
  <si>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</si>
  <si>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</si>
  <si>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</si>
  <si>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</si>
  <si>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</si>
  <si>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</si>
  <si>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</si>
  <si>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</si>
  <si>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</si>
  <si>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</si>
  <si>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</si>
  <si>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</si>
  <si>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</si>
  <si>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</si>
  <si>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</si>
  <si>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</si>
  <si>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</si>
  <si>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</si>
  <si>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</si>
  <si>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</si>
  <si>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</si>
  <si>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</si>
  <si>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</si>
  <si>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</si>
  <si>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</si>
  <si>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</si>
  <si>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</si>
  <si>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</si>
  <si>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</si>
  <si>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</si>
  <si>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</si>
  <si>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</si>
  <si>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</si>
  <si>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</si>
  <si>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</si>
  <si>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</si>
  <si>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</si>
  <si>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</si>
  <si>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</si>
  <si>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</si>
  <si>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</si>
  <si>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</si>
  <si>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</si>
  <si>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</si>
  <si>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</si>
  <si>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</si>
  <si>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</si>
  <si>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</si>
  <si>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</si>
  <si>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</si>
  <si>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</si>
  <si>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</si>
  <si>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</si>
  <si>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</si>
  <si>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</si>
  <si>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</si>
  <si>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</si>
  <si>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</si>
  <si>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</si>
  <si>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</si>
  <si>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</si>
  <si>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</si>
  <si>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</si>
  <si>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</si>
  <si>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</si>
  <si>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</si>
  <si>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</si>
  <si>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</si>
  <si>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</si>
  <si>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</si>
  <si>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</si>
  <si>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</si>
  <si>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</si>
  <si>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</si>
  <si>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</si>
  <si>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</si>
  <si>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</si>
  <si>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</si>
  <si>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</si>
  <si>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</si>
  <si>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</si>
  <si>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</si>
  <si>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</si>
  <si>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</si>
  <si>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</si>
  <si>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</si>
  <si>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</si>
  <si>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</si>
  <si>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</si>
  <si>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</si>
  <si>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</si>
  <si>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</si>
  <si>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</si>
  <si>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</si>
  <si>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</si>
  <si>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</si>
  <si>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</si>
  <si>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</si>
  <si>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</si>
  <si>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</si>
  <si>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</si>
  <si>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</si>
  <si>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</si>
  <si>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</si>
  <si>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</si>
  <si>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</si>
  <si>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</si>
  <si>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</si>
  <si>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</si>
  <si>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</si>
  <si>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</si>
  <si>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</si>
  <si>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</si>
  <si>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</si>
  <si>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</si>
  <si>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</si>
  <si>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</si>
  <si>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</si>
  <si>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</si>
  <si>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</si>
  <si>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</si>
  <si>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</si>
  <si>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</si>
  <si>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</si>
  <si>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</si>
  <si>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</si>
  <si>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</si>
  <si>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</si>
  <si>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</si>
  <si>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</si>
  <si>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</si>
  <si>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</si>
  <si>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</si>
  <si>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</si>
  <si>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</si>
  <si>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</si>
  <si>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</si>
  <si>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</si>
  <si>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</si>
  <si>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</si>
  <si>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</si>
  <si>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</si>
  <si>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</si>
  <si>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</si>
  <si>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</si>
  <si>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</si>
  <si>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</si>
  <si>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</si>
  <si>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</si>
  <si>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</si>
  <si>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</si>
  <si>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</si>
  <si>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</si>
  <si>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</si>
  <si>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</si>
  <si>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</si>
  <si>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</si>
  <si>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</si>
  <si>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</si>
  <si>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</si>
  <si>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</si>
  <si>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</si>
  <si>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</si>
  <si>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</si>
  <si>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</si>
  <si>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</si>
  <si>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</si>
  <si>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</si>
  <si>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</si>
  <si>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</si>
  <si>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</si>
  <si>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</si>
  <si>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</si>
  <si>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</si>
  <si>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</si>
  <si>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</si>
  <si>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</si>
  <si>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</si>
  <si>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</si>
  <si>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</si>
  <si>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</si>
  <si>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</si>
  <si>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</si>
  <si>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</si>
  <si>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</si>
  <si>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</si>
  <si>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</si>
  <si>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</si>
  <si>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</si>
  <si>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</si>
  <si>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</si>
  <si>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</si>
  <si>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</si>
  <si>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</si>
  <si>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</si>
  <si>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</si>
  <si>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</si>
  <si>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</si>
  <si>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</si>
  <si>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</si>
  <si>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</si>
  <si>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</si>
  <si>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</si>
  <si>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</si>
  <si>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</si>
  <si>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</si>
  <si>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</si>
  <si>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</si>
  <si>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</si>
  <si>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</si>
  <si>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</si>
  <si>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</si>
  <si>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</si>
  <si>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</si>
  <si>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</si>
  <si>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</si>
  <si>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</si>
  <si>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</si>
  <si>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</si>
  <si>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</si>
  <si>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</si>
  <si>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</si>
  <si>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</si>
  <si>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</si>
  <si>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</si>
  <si>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</si>
  <si>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</si>
  <si>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</si>
  <si>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</si>
  <si>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</si>
  <si>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</si>
  <si>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</si>
  <si>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</si>
  <si>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</si>
  <si>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</si>
  <si>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</si>
  <si>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</si>
  <si>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</si>
  <si>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</si>
  <si>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</si>
  <si>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</si>
  <si>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</si>
  <si>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</si>
  <si>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</si>
  <si>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</si>
  <si>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</si>
  <si>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</si>
  <si>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</si>
  <si>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</si>
  <si>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</si>
  <si>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</si>
  <si>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</si>
  <si>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</si>
  <si>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</si>
  <si>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</si>
  <si>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</si>
  <si>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</si>
  <si>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</si>
  <si>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</si>
  <si>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</si>
  <si>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</si>
  <si>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</si>
  <si>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</si>
  <si>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</si>
  <si>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</si>
  <si>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</si>
  <si>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</si>
  <si>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</si>
  <si>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</si>
  <si>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</si>
  <si>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</si>
  <si>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</si>
  <si>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</si>
  <si>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</si>
  <si>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</si>
  <si>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</si>
  <si>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</si>
  <si>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</si>
  <si>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</si>
  <si>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</si>
  <si>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</si>
  <si>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</si>
  <si>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</si>
  <si>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</si>
  <si>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</si>
  <si>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</si>
  <si>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</si>
  <si>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</si>
  <si>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</si>
  <si>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</si>
  <si>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</si>
  <si>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</si>
  <si>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</si>
  <si>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</si>
  <si>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</si>
  <si>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</si>
  <si>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</si>
  <si>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</si>
  <si>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</si>
  <si>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</si>
  <si>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</si>
  <si>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</si>
  <si>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</si>
  <si>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</si>
  <si>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</si>
  <si>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</si>
  <si>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</si>
  <si>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</si>
  <si>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</si>
  <si>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</si>
  <si>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</si>
  <si>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</si>
  <si>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</si>
  <si>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</si>
  <si>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</si>
  <si>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</si>
  <si>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</si>
  <si>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</si>
  <si>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</si>
  <si>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</si>
  <si>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</si>
  <si>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</si>
  <si>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</si>
  <si>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</si>
  <si>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</si>
  <si>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</si>
  <si>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</si>
  <si>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</si>
  <si>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</si>
  <si>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</si>
  <si>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</si>
  <si>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</si>
  <si>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</si>
  <si>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</si>
  <si>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</si>
  <si>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</si>
  <si>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</si>
  <si>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</si>
  <si>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</si>
  <si>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</si>
  <si>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</si>
  <si>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</si>
  <si>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</si>
  <si>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</si>
  <si>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</si>
  <si>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</si>
  <si>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</si>
  <si>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</si>
  <si>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</si>
  <si>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</si>
  <si>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</si>
  <si>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</si>
  <si>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</si>
  <si>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</si>
  <si>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</si>
  <si>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</si>
  <si>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</si>
  <si>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</si>
  <si>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</si>
  <si>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</si>
  <si>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</si>
  <si>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</si>
  <si>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</si>
  <si>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</si>
  <si>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</si>
  <si>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</si>
  <si>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</si>
  <si>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</si>
  <si>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</si>
  <si>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</si>
  <si>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</si>
  <si>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</si>
  <si>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</si>
  <si>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</si>
  <si>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</si>
  <si>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</si>
  <si>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</si>
  <si>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</si>
  <si>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</si>
  <si>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</si>
  <si>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</si>
  <si>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</si>
  <si>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</si>
  <si>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</si>
  <si>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</si>
  <si>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</si>
  <si>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</si>
  <si>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</si>
  <si>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</si>
  <si>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</si>
  <si>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</si>
  <si>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</si>
  <si>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</si>
  <si>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</si>
  <si>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</si>
  <si>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</si>
  <si>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</si>
  <si>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</si>
  <si>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</si>
  <si>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</si>
  <si>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</si>
  <si>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</si>
  <si>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</si>
  <si>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</si>
  <si>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</si>
  <si>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</si>
  <si>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</si>
  <si>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</si>
  <si>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</si>
  <si>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</si>
  <si>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</si>
  <si>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</si>
  <si>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</si>
  <si>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</si>
  <si>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</si>
  <si>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</si>
  <si>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</si>
  <si>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</si>
  <si>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</si>
  <si>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</si>
  <si>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</si>
  <si>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</si>
  <si>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</si>
  <si>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</si>
  <si>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</si>
  <si>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</si>
  <si>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</si>
  <si>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</si>
  <si>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</si>
  <si>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</si>
  <si>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</si>
  <si>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</si>
  <si>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</si>
  <si>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</si>
  <si>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</si>
  <si>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</si>
  <si>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</si>
  <si>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</si>
  <si>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</si>
  <si>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</si>
  <si>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</si>
  <si>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</si>
  <si>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</si>
  <si>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</si>
  <si>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</si>
  <si>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</si>
  <si>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</si>
  <si>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</si>
  <si>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</si>
  <si>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</si>
  <si>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</si>
  <si>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</si>
  <si>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</si>
  <si>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</si>
  <si>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</si>
  <si>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</si>
  <si>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</si>
  <si>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</si>
  <si>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</si>
  <si>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</si>
  <si>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</si>
  <si>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</si>
  <si>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</si>
  <si>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</si>
  <si>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</si>
  <si>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</si>
  <si>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</si>
  <si>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</si>
  <si>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</si>
  <si>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</si>
  <si>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</si>
  <si>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</si>
  <si>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</si>
  <si>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</si>
  <si>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</si>
  <si>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</si>
  <si>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</si>
  <si>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</si>
  <si>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</si>
  <si>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</si>
  <si>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</si>
  <si>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</si>
  <si>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</si>
  <si>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</si>
  <si>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</si>
  <si>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</si>
  <si>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</si>
  <si>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</si>
  <si>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</si>
  <si>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</si>
  <si>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</si>
  <si>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</si>
  <si>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</si>
  <si>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</si>
  <si>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</si>
  <si>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</si>
  <si>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</si>
  <si>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</si>
  <si>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</si>
  <si>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</si>
  <si>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</si>
  <si>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</si>
  <si>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</si>
  <si>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</si>
  <si>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</si>
  <si>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</si>
  <si>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</si>
  <si>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</si>
  <si>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</si>
  <si>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</si>
  <si>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</si>
  <si>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</si>
  <si>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</si>
  <si>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</si>
  <si>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</si>
  <si>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</si>
  <si>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</si>
  <si>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</si>
  <si>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</si>
  <si>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</si>
  <si>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</si>
  <si>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</si>
  <si>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</si>
  <si>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</si>
  <si>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</si>
  <si>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</si>
  <si>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</si>
  <si>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</si>
  <si>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</si>
  <si>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</si>
  <si>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</si>
  <si>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</si>
  <si>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</si>
  <si>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</si>
  <si>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</si>
  <si>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</si>
  <si>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</si>
  <si>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</si>
  <si>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</si>
  <si>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</si>
  <si>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</si>
  <si>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</si>
  <si>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</si>
  <si>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</si>
  <si>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</si>
  <si>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</si>
  <si>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</si>
  <si>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</si>
  <si>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</si>
  <si>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</si>
  <si>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</si>
  <si>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</si>
  <si>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</si>
  <si>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</si>
  <si>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</si>
  <si>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</si>
  <si>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</si>
  <si>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</si>
  <si>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</si>
  <si>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</si>
  <si>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</si>
  <si>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</si>
  <si>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</si>
  <si>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</si>
  <si>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</si>
  <si>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</si>
  <si>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</si>
  <si>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</si>
  <si>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</si>
  <si>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</si>
  <si>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</si>
  <si>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</si>
  <si>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</si>
  <si>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</si>
  <si>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</si>
  <si>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</si>
  <si>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</si>
  <si>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</si>
  <si>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</si>
  <si>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</si>
  <si>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</si>
  <si>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</si>
  <si>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</si>
  <si>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</si>
  <si>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</si>
  <si>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</si>
  <si>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</si>
  <si>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</si>
  <si>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</si>
  <si>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</si>
  <si>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</si>
  <si>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</si>
  <si>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</si>
  <si>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</si>
  <si>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</si>
  <si>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</si>
  <si>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</si>
  <si>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</si>
  <si>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</si>
  <si>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</si>
  <si>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</si>
  <si>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</si>
  <si>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</si>
  <si>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</si>
  <si>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</si>
  <si>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</si>
  <si>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</si>
  <si>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</si>
  <si>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</si>
  <si>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</si>
  <si>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</si>
  <si>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</si>
  <si>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</si>
  <si>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</si>
  <si>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</si>
  <si>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</si>
  <si>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</si>
  <si>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</si>
  <si>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</si>
  <si>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</si>
  <si>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</si>
  <si>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</si>
  <si>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</si>
  <si>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</si>
  <si>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</si>
  <si>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</si>
  <si>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</si>
  <si>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</si>
  <si>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</si>
  <si>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</si>
  <si>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</si>
  <si>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</si>
  <si>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</si>
  <si>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</si>
  <si>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</si>
  <si>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</si>
  <si>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</si>
  <si>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</si>
  <si>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</si>
  <si>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</si>
  <si>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</si>
  <si>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</si>
  <si>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</si>
  <si>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</si>
  <si>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</si>
  <si>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</si>
  <si>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</si>
  <si>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</si>
  <si>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</si>
  <si>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</si>
  <si>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</si>
  <si>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</si>
  <si>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</si>
  <si>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</si>
  <si>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</si>
  <si>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</si>
  <si>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</si>
  <si>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</si>
  <si>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</si>
  <si>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</si>
  <si>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</si>
  <si>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</si>
  <si>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</si>
  <si>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</si>
  <si>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</si>
  <si>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</si>
  <si>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</si>
  <si>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</si>
  <si>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</si>
  <si>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</si>
  <si>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</si>
  <si>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</si>
  <si>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</si>
  <si>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</si>
  <si>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</si>
  <si>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</si>
  <si>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</si>
  <si>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</si>
  <si>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</si>
  <si>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</si>
  <si>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</si>
  <si>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</si>
  <si>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</si>
  <si>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</si>
  <si>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</si>
  <si>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</si>
  <si>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</si>
  <si>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</si>
  <si>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</si>
  <si>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</si>
  <si>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</si>
  <si>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</si>
  <si>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</si>
  <si>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</si>
  <si>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</si>
  <si>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</si>
  <si>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</si>
  <si>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</si>
  <si>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</si>
  <si>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</si>
  <si>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</si>
  <si>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</si>
  <si>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</si>
  <si>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</si>
  <si>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</si>
  <si>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</si>
  <si>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</si>
  <si>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</si>
  <si>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</si>
  <si>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</si>
  <si>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</si>
  <si>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</si>
  <si>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</si>
  <si>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</si>
  <si>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</si>
  <si>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</si>
  <si>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</si>
  <si>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</si>
  <si>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</si>
  <si>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</si>
  <si>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</si>
  <si>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</si>
  <si>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</si>
  <si>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</si>
  <si>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</si>
  <si>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</si>
  <si>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</si>
  <si>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</si>
  <si>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</si>
  <si>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</si>
  <si>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</si>
  <si>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</si>
  <si>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</si>
  <si>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</si>
  <si>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</si>
  <si>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</si>
  <si>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</si>
  <si>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</si>
  <si>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</si>
  <si>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</si>
  <si>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</si>
  <si>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</si>
  <si>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</si>
  <si>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</si>
  <si>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</si>
  <si>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</si>
  <si>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</si>
  <si>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</si>
  <si>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</si>
  <si>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</si>
  <si>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</si>
  <si>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</si>
  <si>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</si>
  <si>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</si>
  <si>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</si>
  <si>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</si>
  <si>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</si>
  <si>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</si>
  <si>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</si>
  <si>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</si>
  <si>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</si>
  <si>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</si>
  <si>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</si>
  <si>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</si>
  <si>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</si>
  <si>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</si>
  <si>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</si>
  <si>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</si>
  <si>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</si>
  <si>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</si>
  <si>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</si>
  <si>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</si>
  <si>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</si>
  <si>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</si>
  <si>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</si>
  <si>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</si>
  <si>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</si>
  <si>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</si>
  <si>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</si>
  <si>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</si>
  <si>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</si>
  <si>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</si>
  <si>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</si>
  <si>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</si>
  <si>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</si>
  <si>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</si>
  <si>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</si>
  <si>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</si>
  <si>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</si>
  <si>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</si>
  <si>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</si>
  <si>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</si>
  <si>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</si>
  <si>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</si>
  <si>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</si>
  <si>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</si>
  <si>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</si>
  <si>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</si>
  <si>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</si>
  <si>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</si>
  <si>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</si>
  <si>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</si>
  <si>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</si>
  <si>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</si>
  <si>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</si>
  <si>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</si>
  <si>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</si>
  <si>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</si>
  <si>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</si>
  <si>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</si>
  <si>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</si>
  <si>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</si>
  <si>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</si>
  <si>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</si>
  <si>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</si>
  <si>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</si>
  <si>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</si>
  <si>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</si>
  <si>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</si>
  <si>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</si>
  <si>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</si>
  <si>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</si>
  <si>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</si>
  <si>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</si>
  <si>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</si>
  <si>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</si>
  <si>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</si>
  <si>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</si>
  <si>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</si>
  <si>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</si>
  <si>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</si>
  <si>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</si>
  <si>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</si>
  <si>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</si>
  <si>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</si>
  <si>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</si>
  <si>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</si>
  <si>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</si>
  <si>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</si>
  <si>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</si>
  <si>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</si>
  <si>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</si>
  <si>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</si>
  <si>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</si>
  <si>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</si>
  <si>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</si>
  <si>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</si>
  <si>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</si>
  <si>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</si>
  <si>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</si>
  <si>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</si>
  <si>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</si>
  <si>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</si>
  <si>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</si>
  <si>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</si>
  <si>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</si>
  <si>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</si>
  <si>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</si>
  <si>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</si>
  <si>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</si>
  <si>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</si>
  <si>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</si>
  <si>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</si>
  <si>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</si>
  <si>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</si>
  <si>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</si>
  <si>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</si>
  <si>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</si>
  <si>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</si>
  <si>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</si>
  <si>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</si>
  <si>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</si>
  <si>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</si>
  <si>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</si>
  <si>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</si>
  <si>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</si>
  <si>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</si>
  <si>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</si>
  <si>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</si>
  <si>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</si>
  <si>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</si>
  <si>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</si>
  <si>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</si>
  <si>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</si>
  <si>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</si>
  <si>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</si>
  <si>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</si>
  <si>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</si>
  <si>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</si>
  <si>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</si>
  <si>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</si>
  <si>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</si>
  <si>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</si>
  <si>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</si>
  <si>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</si>
  <si>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</si>
  <si>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</si>
  <si>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</si>
  <si>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</si>
  <si>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</si>
  <si>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</si>
  <si>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</si>
  <si>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</si>
  <si>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</si>
  <si>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</si>
  <si>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</si>
  <si>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</si>
  <si>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</si>
  <si>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</si>
  <si>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</si>
  <si>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</si>
  <si>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</si>
  <si>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</si>
  <si>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</si>
  <si>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</si>
  <si>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</si>
  <si>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</si>
  <si>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</si>
  <si>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</si>
  <si>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</si>
  <si>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</si>
  <si>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</si>
  <si>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</si>
  <si>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</si>
  <si>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</si>
  <si>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</si>
  <si>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</si>
  <si>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</si>
  <si>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</si>
  <si>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</si>
  <si>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</si>
  <si>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</si>
  <si>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</si>
  <si>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</si>
  <si>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</si>
  <si>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</si>
  <si>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</si>
  <si>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</si>
  <si>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</si>
  <si>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</si>
  <si>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</si>
  <si>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</si>
  <si>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</si>
  <si>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</si>
  <si>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</si>
  <si>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</si>
  <si>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</si>
  <si>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</si>
  <si>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</si>
  <si>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</si>
  <si>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</si>
  <si>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</si>
  <si>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</si>
  <si>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</si>
  <si>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</si>
  <si>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</si>
  <si>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</si>
  <si>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</si>
  <si>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</si>
  <si>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</si>
  <si>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</si>
  <si>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</si>
  <si>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</si>
  <si>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</si>
  <si>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</si>
  <si>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</si>
  <si>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</si>
  <si>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</si>
  <si>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</si>
  <si>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</si>
  <si>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</si>
  <si>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</si>
  <si>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</si>
  <si>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</si>
  <si>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</si>
  <si>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</si>
  <si>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</si>
  <si>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</si>
  <si>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</si>
  <si>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</si>
  <si>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</si>
  <si>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</si>
  <si>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</si>
  <si>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</si>
  <si>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</si>
  <si>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</si>
  <si>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</si>
  <si>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</si>
  <si>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</si>
  <si>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</si>
  <si>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</si>
  <si>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</si>
  <si>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</si>
  <si>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</si>
  <si>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</si>
  <si>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</si>
  <si>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</si>
  <si>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</si>
  <si>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</si>
  <si>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</si>
  <si>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</si>
  <si>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</si>
  <si>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</si>
  <si>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</si>
  <si>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</si>
  <si>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</si>
  <si>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</si>
  <si>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</si>
  <si>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</si>
  <si>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</si>
  <si>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</si>
  <si>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</si>
  <si>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</si>
  <si>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</si>
  <si>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</si>
  <si>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</si>
  <si>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</si>
  <si>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</si>
  <si>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</si>
  <si>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</si>
  <si>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</si>
  <si>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</si>
  <si>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</si>
  <si>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</si>
  <si>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</si>
  <si>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</si>
  <si>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</si>
  <si>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</si>
  <si>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</si>
  <si>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</si>
  <si>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</si>
  <si>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</si>
  <si>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</si>
  <si>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</si>
  <si>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</si>
  <si>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</si>
  <si>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</si>
  <si>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</si>
  <si>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</si>
  <si>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</si>
  <si>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</si>
  <si>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</si>
  <si>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</si>
  <si>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</si>
  <si>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</si>
  <si>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</si>
  <si>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</si>
  <si>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</si>
  <si>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</si>
  <si>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</si>
  <si>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</si>
  <si>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</si>
  <si>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</si>
  <si>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</si>
  <si>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</si>
  <si>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</si>
  <si>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</si>
  <si>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</si>
  <si>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</si>
  <si>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</si>
  <si>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</si>
  <si>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</si>
  <si>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</si>
  <si>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</si>
  <si>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</si>
  <si>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</si>
  <si>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</si>
  <si>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</si>
  <si>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</si>
  <si>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</si>
  <si>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</si>
  <si>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</si>
  <si>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</si>
  <si>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</si>
  <si>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</si>
  <si>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</si>
  <si>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</si>
  <si>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</si>
  <si>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</si>
  <si>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</si>
  <si>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</si>
  <si>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</si>
  <si>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</si>
  <si>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</si>
  <si>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</si>
  <si>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</si>
  <si>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</si>
  <si>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</si>
  <si>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</si>
  <si>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</si>
  <si>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</si>
  <si>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</si>
  <si>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</si>
  <si>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</si>
  <si>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</si>
  <si>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</si>
  <si>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</si>
  <si>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</si>
  <si>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</si>
  <si>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</si>
  <si>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</si>
  <si>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</si>
  <si>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</si>
  <si>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</si>
  <si>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</si>
  <si>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</si>
  <si>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</si>
  <si>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</si>
  <si>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</si>
  <si>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</si>
  <si>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</si>
  <si>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</si>
  <si>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</si>
  <si>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</si>
  <si>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</si>
  <si>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</si>
  <si>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</si>
  <si>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</si>
  <si>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</si>
  <si>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</si>
  <si>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</si>
  <si>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</si>
  <si>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</si>
  <si>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</si>
  <si>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</si>
  <si>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</si>
  <si>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</si>
  <si>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</si>
  <si>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</si>
  <si>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</si>
  <si>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</si>
  <si>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</si>
  <si>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</si>
  <si>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</si>
  <si>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</si>
  <si>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</si>
  <si>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</si>
  <si>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</si>
  <si>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</si>
  <si>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</si>
  <si>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</si>
  <si>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</si>
  <si>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</si>
  <si>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</si>
  <si>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</si>
  <si>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</si>
  <si>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</si>
  <si>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</si>
  <si>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</si>
  <si>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</si>
  <si>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</si>
  <si>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</si>
  <si>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</si>
  <si>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</si>
  <si>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</si>
  <si>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</si>
  <si>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</si>
  <si>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</si>
  <si>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</si>
  <si>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</si>
  <si>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</si>
  <si>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</si>
  <si>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</si>
  <si>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</si>
  <si>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</si>
  <si>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</si>
  <si>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</si>
  <si>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</si>
  <si>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</si>
  <si>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</si>
  <si>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</si>
  <si>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</si>
  <si>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</si>
  <si>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</si>
  <si>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</si>
  <si>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</si>
  <si>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</si>
  <si>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</si>
  <si>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</si>
  <si>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</si>
  <si>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</si>
  <si>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</si>
  <si>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</si>
  <si>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</si>
  <si>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</si>
  <si>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</si>
  <si>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</si>
  <si>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</si>
  <si>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</si>
  <si>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</si>
  <si>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</si>
  <si>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</si>
  <si>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</si>
  <si>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</si>
  <si>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</si>
  <si>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</si>
  <si>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</si>
  <si>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</si>
  <si>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</si>
  <si>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</si>
  <si>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</si>
  <si>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</si>
  <si>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</si>
  <si>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</si>
  <si>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</si>
  <si>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</si>
  <si>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</si>
  <si>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</si>
  <si>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</si>
  <si>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</si>
  <si>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</si>
  <si>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</si>
  <si>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</si>
  <si>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</si>
  <si>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</si>
  <si>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</si>
  <si>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</si>
  <si>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</si>
  <si>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</si>
  <si>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</si>
  <si>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</si>
  <si>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</si>
  <si>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</si>
  <si>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</si>
  <si>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</si>
  <si>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</si>
  <si>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</si>
  <si>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</si>
  <si>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</si>
  <si>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</si>
  <si>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</si>
  <si>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</si>
  <si>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</si>
  <si>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</si>
  <si>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</si>
  <si>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</si>
  <si>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</si>
  <si>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</si>
  <si>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</si>
  <si>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</si>
  <si>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</si>
  <si>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</si>
  <si>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</si>
  <si>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</si>
  <si>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</si>
  <si>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</si>
  <si>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</si>
  <si>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</si>
  <si>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</si>
  <si>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</si>
  <si>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</si>
  <si>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</si>
  <si>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</si>
  <si>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</si>
  <si>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</si>
  <si>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</si>
  <si>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</si>
  <si>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</si>
  <si>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</si>
  <si>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</si>
  <si>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</si>
  <si>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</si>
  <si>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</si>
  <si>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</si>
  <si>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</si>
  <si>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</si>
  <si>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</si>
  <si>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</si>
  <si>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</si>
  <si>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</si>
  <si>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</si>
  <si>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</si>
  <si>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</si>
  <si>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</si>
  <si>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</si>
  <si>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</si>
  <si>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</si>
  <si>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</si>
  <si>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</si>
  <si>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</si>
  <si>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</si>
  <si>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</si>
  <si>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</si>
  <si>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</si>
  <si>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</si>
  <si>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</si>
  <si>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</si>
  <si>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</si>
  <si>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</si>
  <si>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</si>
  <si>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</si>
  <si>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</si>
  <si>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</si>
  <si>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</si>
  <si>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</si>
  <si>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</si>
  <si>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</si>
  <si>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</si>
  <si>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</si>
  <si>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</si>
  <si>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</si>
  <si>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</si>
  <si>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</si>
  <si>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</si>
  <si>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</si>
  <si>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</si>
  <si>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</si>
  <si>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</si>
  <si>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</si>
  <si>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</si>
  <si>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</si>
  <si>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</si>
  <si>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</si>
  <si>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</si>
  <si>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</si>
  <si>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</si>
  <si>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</si>
  <si>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</si>
  <si>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</si>
  <si>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</si>
  <si>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</si>
  <si>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</si>
  <si>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</si>
  <si>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</si>
  <si>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</si>
  <si>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</si>
  <si>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</si>
  <si>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</si>
  <si>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</si>
  <si>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</si>
  <si>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</si>
  <si>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</si>
  <si>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</si>
  <si>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</si>
  <si>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</si>
  <si>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</si>
  <si>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</si>
  <si>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</si>
  <si>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</si>
  <si>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</si>
  <si>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</si>
  <si>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</si>
  <si>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</si>
  <si>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</si>
  <si>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</si>
  <si>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</si>
  <si>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</si>
  <si>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</si>
  <si>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</si>
  <si>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</si>
  <si>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</si>
  <si>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</si>
  <si>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</si>
  <si>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</si>
  <si>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</si>
  <si>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</si>
  <si>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</si>
  <si>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</si>
  <si>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</si>
  <si>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</si>
  <si>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</si>
  <si>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</si>
  <si>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</si>
  <si>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</si>
  <si>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</si>
  <si>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</si>
  <si>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</si>
  <si>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</si>
  <si>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</si>
  <si>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</si>
  <si>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</si>
  <si>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</si>
  <si>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</si>
  <si>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</si>
  <si>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</si>
  <si>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</si>
  <si>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</si>
  <si>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</si>
  <si>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</si>
  <si>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</si>
  <si>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</si>
  <si>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</si>
  <si>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</si>
  <si>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</si>
  <si>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</si>
  <si>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</si>
  <si>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</si>
  <si>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</si>
  <si>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</si>
  <si>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</si>
  <si>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</si>
  <si>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</si>
  <si>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</si>
  <si>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</si>
  <si>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</si>
  <si>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</si>
  <si>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</si>
  <si>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</si>
  <si>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</si>
  <si>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</si>
  <si>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</si>
  <si>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</si>
  <si>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</si>
  <si>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</si>
  <si>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</si>
  <si>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</si>
  <si>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</si>
  <si>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</si>
  <si>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</si>
  <si>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</si>
  <si>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</si>
  <si>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</si>
  <si>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</si>
  <si>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</si>
  <si>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</si>
  <si>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</si>
  <si>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</si>
  <si>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</si>
  <si>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</si>
  <si>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</si>
  <si>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</si>
  <si>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</si>
  <si>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</si>
  <si>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</si>
  <si>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</si>
  <si>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</si>
  <si>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</si>
  <si>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</si>
  <si>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</si>
  <si>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</si>
  <si>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</si>
  <si>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</si>
  <si>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</si>
  <si>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</si>
  <si>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</si>
  <si>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</si>
  <si>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</si>
  <si>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</si>
  <si>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</si>
  <si>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</si>
  <si>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</si>
  <si>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</si>
  <si>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</si>
  <si>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</si>
  <si>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</si>
  <si>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</si>
  <si>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</si>
  <si>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</si>
  <si>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</si>
  <si>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</si>
  <si>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</si>
  <si>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</si>
  <si>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</si>
  <si>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</si>
  <si>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</si>
  <si>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</si>
  <si>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</si>
  <si>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</si>
  <si>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</si>
  <si>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</si>
  <si>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</si>
  <si>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</si>
  <si>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</si>
  <si>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</si>
  <si>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</si>
  <si>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</si>
  <si>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</si>
  <si>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</si>
  <si>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</si>
  <si>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</si>
  <si>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</si>
  <si>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</si>
  <si>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</si>
  <si>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</si>
  <si>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</si>
  <si>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</si>
  <si>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</si>
  <si>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</si>
  <si>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</si>
  <si>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</si>
  <si>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</si>
  <si>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</si>
  <si>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</si>
  <si>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</si>
  <si>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</si>
  <si>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</si>
  <si>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</si>
  <si>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</si>
  <si>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</si>
  <si>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</si>
  <si>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</si>
  <si>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</si>
  <si>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</si>
  <si>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</si>
  <si>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</si>
  <si>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</si>
  <si>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</si>
  <si>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</si>
  <si>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</si>
  <si>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</si>
  <si>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</si>
  <si>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</si>
  <si>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</si>
  <si>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</si>
  <si>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</si>
  <si>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</si>
  <si>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</si>
  <si>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</si>
  <si>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</si>
  <si>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</si>
  <si>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</si>
  <si>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</si>
  <si>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</si>
  <si>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</si>
  <si>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</si>
  <si>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</si>
  <si>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</si>
  <si>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</si>
  <si>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</si>
  <si>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</si>
  <si>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</si>
  <si>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</si>
  <si>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</si>
  <si>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</si>
  <si>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</si>
  <si>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</si>
  <si>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</si>
  <si>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</si>
  <si>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</si>
  <si>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</si>
  <si>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</si>
  <si>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</si>
  <si>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</si>
  <si>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</si>
  <si>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</si>
  <si>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</si>
  <si>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</si>
  <si>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</si>
  <si>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</si>
  <si>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</si>
  <si>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</si>
  <si>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</si>
  <si>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</si>
  <si>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</si>
  <si>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</si>
  <si>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</si>
  <si>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</si>
  <si>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</si>
  <si>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</si>
  <si>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</si>
  <si>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</si>
  <si>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</si>
  <si>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</si>
  <si>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</si>
  <si>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</si>
  <si>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</si>
  <si>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</si>
  <si>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</si>
  <si>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</si>
  <si>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</si>
  <si>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</si>
  <si>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</si>
  <si>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</si>
  <si>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</si>
  <si>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</si>
  <si>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</si>
  <si>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</si>
  <si>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</si>
  <si>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</si>
  <si>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</si>
  <si>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</si>
  <si>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</si>
  <si>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</si>
  <si>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</si>
  <si>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</si>
  <si>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</si>
  <si>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</si>
  <si>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</si>
  <si>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</si>
  <si>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</si>
  <si>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</si>
  <si>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</si>
  <si>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</si>
  <si>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</si>
  <si>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</si>
  <si>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</si>
  <si>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</si>
  <si>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</si>
  <si>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</si>
  <si>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</si>
  <si>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</si>
  <si>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</si>
  <si>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</si>
  <si>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</si>
  <si>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</si>
  <si>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</si>
  <si>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</si>
  <si>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</si>
  <si>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</si>
  <si>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</si>
  <si>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</si>
  <si>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</si>
  <si>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</si>
  <si>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</si>
  <si>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</si>
  <si>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</si>
  <si>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</si>
  <si>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</si>
  <si>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</si>
  <si>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</si>
  <si>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</si>
  <si>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</si>
  <si>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</si>
  <si>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</si>
  <si>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</si>
  <si>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</si>
  <si>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</si>
  <si>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</si>
  <si>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</si>
  <si>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</si>
  <si>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</si>
  <si>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</si>
  <si>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</si>
  <si>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</si>
  <si>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</si>
  <si>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</si>
  <si>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</si>
  <si>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</si>
  <si>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</si>
  <si>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</si>
  <si>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</si>
  <si>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</si>
  <si>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</si>
  <si>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</si>
  <si>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</si>
  <si>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</si>
  <si>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</si>
  <si>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</si>
  <si>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</si>
  <si>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</si>
  <si>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</si>
  <si>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</si>
  <si>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</si>
  <si>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</si>
  <si>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</si>
  <si>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</si>
  <si>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</si>
  <si>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</si>
  <si>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</si>
  <si>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</si>
  <si>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</si>
  <si>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</si>
  <si>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</si>
  <si>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</si>
  <si>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</si>
  <si>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</si>
  <si>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</si>
  <si>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</si>
  <si>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</si>
  <si>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</si>
  <si>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</si>
  <si>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</si>
  <si>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</si>
  <si>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</si>
  <si>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</si>
  <si>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</si>
  <si>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</si>
  <si>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</si>
  <si>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</si>
  <si>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</si>
  <si>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</si>
  <si>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</si>
  <si>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</si>
  <si>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</si>
  <si>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</si>
  <si>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</si>
  <si>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</si>
  <si>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</si>
  <si>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</si>
  <si>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</si>
  <si>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</si>
  <si>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</si>
  <si>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</si>
  <si>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</si>
  <si>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</si>
  <si>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</si>
  <si>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</si>
  <si>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</si>
  <si>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</si>
  <si>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</si>
  <si>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</si>
  <si>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</si>
  <si>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</si>
  <si>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</si>
  <si>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</si>
  <si>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</si>
  <si>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</si>
  <si>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</si>
  <si>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</si>
  <si>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</si>
  <si>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</si>
  <si>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</si>
  <si>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</si>
  <si>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</si>
  <si>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</si>
  <si>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</si>
  <si>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</si>
  <si>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</si>
  <si>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</si>
  <si>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</si>
  <si>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</si>
  <si>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</si>
  <si>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</si>
  <si>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</si>
  <si>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</si>
  <si>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</si>
  <si>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</si>
  <si>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</si>
  <si>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</si>
  <si>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</si>
  <si>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</si>
  <si>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</si>
  <si>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</si>
  <si>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</si>
  <si>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</si>
  <si>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</si>
  <si>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</si>
  <si>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</si>
  <si>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</si>
  <si>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</si>
  <si>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</si>
  <si>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</si>
  <si>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</si>
  <si>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</si>
  <si>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</si>
  <si>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</si>
  <si>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</si>
  <si>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</si>
  <si>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</si>
  <si>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</si>
  <si>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</si>
  <si>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</si>
  <si>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</si>
  <si>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</si>
  <si>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</si>
  <si>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</si>
  <si>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</si>
  <si>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</si>
  <si>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</si>
  <si>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</si>
  <si>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</si>
  <si>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</si>
  <si>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</si>
  <si>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</si>
  <si>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</si>
  <si>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</si>
  <si>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</si>
  <si>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</si>
  <si>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</si>
  <si>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</si>
  <si>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</si>
  <si>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</si>
  <si>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</si>
  <si>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</si>
  <si>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</si>
  <si>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</si>
  <si>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</si>
  <si>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</si>
  <si>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</si>
  <si>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</si>
  <si>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</si>
  <si>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</si>
  <si>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</si>
  <si>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</si>
  <si>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</si>
  <si>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</si>
  <si>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</si>
  <si>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</si>
  <si>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</si>
  <si>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</si>
  <si>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</si>
  <si>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</si>
  <si>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</si>
  <si>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</si>
  <si>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</si>
  <si>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</si>
  <si>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</si>
  <si>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</si>
  <si>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</si>
  <si>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</si>
  <si>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</si>
  <si>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</si>
  <si>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</si>
  <si>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</si>
  <si>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</si>
  <si>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</si>
  <si>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</si>
  <si>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</si>
  <si>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</si>
  <si>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</si>
  <si>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</si>
  <si>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</si>
  <si>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</si>
  <si>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</si>
  <si>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</si>
  <si>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</si>
  <si>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</si>
  <si>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</si>
  <si>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</si>
  <si>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</si>
  <si>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</si>
  <si>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</si>
  <si>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</si>
  <si>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</si>
  <si>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</si>
  <si>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</si>
  <si>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</si>
  <si>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</si>
  <si>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</si>
  <si>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</si>
  <si>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</si>
  <si>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</si>
  <si>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</si>
  <si>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</si>
  <si>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</si>
  <si>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</si>
  <si>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</si>
  <si>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</si>
  <si>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</si>
  <si>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</si>
  <si>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</si>
  <si>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</si>
  <si>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</si>
  <si>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</si>
  <si>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</si>
  <si>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</si>
  <si>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</si>
  <si>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</si>
  <si>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</si>
  <si>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</si>
  <si>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</si>
  <si>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</si>
  <si>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</si>
  <si>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</si>
  <si>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</si>
  <si>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</si>
  <si>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</si>
  <si>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</si>
  <si>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</si>
  <si>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</si>
  <si>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</si>
  <si>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</si>
  <si>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</si>
  <si>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</si>
  <si>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</si>
  <si>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</si>
  <si>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</si>
  <si>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</si>
  <si>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</si>
  <si>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</si>
  <si>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</si>
  <si>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</si>
  <si>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</si>
  <si>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</si>
  <si>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</si>
  <si>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</si>
  <si>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</si>
  <si>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</si>
  <si>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</si>
  <si>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</si>
  <si>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</si>
  <si>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</si>
  <si>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</si>
  <si>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</si>
  <si>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</si>
  <si>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</si>
  <si>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</si>
  <si>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</si>
  <si>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</si>
  <si>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</si>
  <si>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</si>
  <si>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</si>
  <si>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</si>
  <si>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</si>
  <si>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</si>
  <si>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</si>
  <si>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</si>
  <si>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</si>
  <si>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</si>
  <si>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</si>
  <si>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</si>
  <si>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</si>
  <si>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</si>
  <si>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</si>
  <si>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</si>
  <si>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</si>
  <si>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</si>
  <si>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</si>
  <si>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</si>
  <si>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</si>
  <si>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</si>
  <si>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</si>
  <si>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</si>
  <si>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</si>
  <si>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</si>
  <si>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</si>
  <si>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</si>
  <si>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</si>
  <si>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</si>
  <si>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</si>
  <si>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</si>
  <si>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</si>
  <si>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</si>
  <si>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</si>
  <si>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</si>
  <si>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</si>
  <si>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</si>
  <si>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</si>
  <si>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</si>
  <si>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</si>
  <si>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</si>
  <si>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</si>
  <si>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</si>
  <si>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</si>
  <si>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</si>
  <si>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</si>
  <si>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</si>
  <si>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</si>
  <si>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</si>
  <si>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</si>
  <si>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</si>
  <si>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</si>
  <si>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</si>
  <si>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</si>
  <si>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</si>
  <si>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</si>
  <si>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</si>
  <si>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</si>
  <si>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</si>
  <si>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</si>
  <si>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</si>
  <si>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</si>
  <si>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</si>
  <si>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</si>
  <si>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</si>
  <si>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</si>
  <si>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</si>
  <si>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</si>
  <si>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</si>
  <si>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</si>
  <si>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</si>
  <si>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</si>
  <si>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</si>
  <si>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</si>
  <si>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</si>
  <si>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</si>
  <si>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</si>
  <si>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</si>
  <si>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</si>
  <si>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</si>
  <si>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</si>
  <si>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</si>
  <si>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</si>
  <si>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</si>
  <si>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</si>
  <si>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</si>
  <si>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</si>
  <si>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</si>
  <si>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</si>
  <si>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</si>
  <si>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</si>
  <si>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</si>
  <si>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</si>
  <si>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</si>
  <si>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</si>
  <si>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</si>
  <si>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</si>
  <si>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</si>
  <si>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</si>
  <si>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</si>
  <si>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</si>
  <si>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</si>
  <si>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</si>
  <si>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</si>
  <si>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</si>
  <si>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</si>
  <si>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</si>
  <si>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</si>
  <si>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</si>
  <si>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</si>
  <si>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</si>
  <si>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</si>
  <si>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</si>
  <si>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</si>
  <si>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</si>
  <si>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</si>
  <si>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</si>
  <si>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</si>
  <si>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</si>
  <si>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</si>
  <si>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</si>
  <si>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</si>
  <si>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</si>
  <si>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</si>
  <si>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</si>
  <si>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</si>
  <si>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</si>
  <si>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</si>
  <si>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</si>
  <si>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</si>
  <si>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</si>
  <si>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</si>
  <si>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</si>
  <si>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</si>
  <si>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</si>
  <si>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</si>
  <si>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</si>
  <si>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</si>
  <si>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</si>
  <si>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</si>
  <si>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</si>
  <si>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</si>
  <si>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</si>
  <si>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</si>
  <si>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</si>
  <si>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</si>
  <si>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</si>
  <si>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</si>
  <si>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</si>
  <si>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</si>
  <si>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</si>
  <si>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</si>
  <si>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</si>
  <si>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</si>
  <si>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</si>
  <si>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</si>
  <si>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</si>
  <si>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</si>
  <si>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</si>
  <si>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</si>
  <si>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</si>
  <si>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</si>
  <si>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</si>
  <si>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</si>
  <si>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</si>
  <si>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</si>
  <si>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</si>
  <si>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</si>
  <si>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</si>
  <si>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</si>
  <si>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</si>
  <si>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</si>
  <si>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</si>
  <si>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</si>
  <si>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</si>
  <si>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</si>
  <si>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</si>
  <si>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</si>
  <si>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</si>
  <si>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</si>
  <si>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</si>
  <si>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</si>
  <si>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</si>
  <si>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</si>
  <si>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</si>
  <si>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</si>
  <si>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</si>
  <si>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</si>
  <si>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</si>
  <si>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</si>
  <si>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</si>
  <si>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</si>
  <si>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</si>
  <si>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</si>
  <si>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</si>
  <si>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</si>
  <si>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</si>
  <si>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</si>
  <si>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</si>
  <si>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</si>
  <si>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</si>
  <si>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</si>
  <si>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</si>
  <si>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</si>
  <si>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</si>
  <si>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</si>
  <si>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</si>
  <si>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</si>
  <si>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</si>
  <si>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</si>
  <si>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</si>
  <si>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</si>
  <si>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</si>
  <si>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</si>
  <si>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</si>
  <si>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</si>
  <si>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</si>
  <si>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</si>
  <si>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</si>
  <si>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</si>
  <si>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</si>
  <si>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</si>
  <si>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</si>
  <si>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</si>
  <si>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</si>
  <si>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</si>
  <si>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</si>
  <si>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</si>
  <si>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</si>
  <si>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</si>
  <si>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</si>
  <si>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</si>
  <si>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</si>
  <si>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</si>
  <si>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</si>
  <si>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</si>
  <si>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</si>
  <si>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</si>
  <si>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</si>
  <si>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</si>
  <si>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</si>
  <si>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</si>
  <si>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</si>
  <si>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</si>
  <si>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</si>
  <si>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</si>
  <si>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</si>
  <si>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</si>
  <si>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</si>
  <si>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</si>
  <si>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</si>
  <si>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</si>
  <si>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</si>
  <si>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</si>
  <si>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</si>
  <si>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</si>
  <si>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</si>
  <si>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</si>
  <si>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</si>
  <si>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</si>
  <si>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</si>
  <si>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</si>
  <si>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</si>
  <si>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</si>
  <si>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</si>
  <si>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</si>
  <si>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</si>
  <si>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</si>
  <si>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</si>
  <si>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</si>
  <si>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</si>
  <si>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</si>
  <si>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</si>
  <si>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</si>
  <si>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</si>
  <si>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</si>
  <si>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</si>
  <si>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</si>
  <si>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</si>
  <si>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</si>
  <si>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</si>
  <si>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</si>
  <si>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</si>
  <si>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</si>
  <si>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</si>
  <si>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</si>
  <si>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</si>
  <si>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</si>
  <si>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</si>
  <si>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</si>
  <si>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</si>
  <si>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</si>
  <si>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</si>
  <si>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</si>
  <si>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</si>
  <si>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</si>
  <si>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</si>
  <si>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</si>
  <si>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</si>
  <si>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</si>
  <si>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</si>
  <si>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</si>
  <si>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</si>
  <si>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</si>
  <si>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</si>
  <si>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</si>
  <si>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</si>
  <si>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</si>
  <si>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</si>
  <si>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</si>
  <si>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</si>
  <si>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</si>
  <si>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</si>
  <si>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</si>
  <si>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</si>
  <si>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</si>
  <si>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</si>
  <si>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</si>
  <si>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</si>
  <si>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</si>
  <si>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</si>
  <si>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</si>
  <si>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</si>
  <si>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</si>
  <si>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</si>
  <si>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</si>
  <si>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</si>
  <si>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</si>
  <si>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</si>
  <si>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</si>
  <si>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</si>
  <si>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</si>
  <si>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</si>
  <si>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</si>
  <si>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</si>
  <si>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</si>
  <si>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</si>
  <si>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</si>
  <si>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</si>
  <si>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</si>
  <si>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</si>
  <si>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</si>
  <si>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</si>
  <si>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</si>
  <si>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</si>
  <si>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</si>
  <si>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</si>
  <si>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</si>
  <si>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</si>
  <si>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</si>
  <si>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</si>
  <si>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</si>
  <si>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</si>
  <si>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</si>
  <si>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</si>
  <si>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</si>
  <si>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</si>
  <si>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</si>
  <si>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</si>
  <si>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</si>
  <si>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</si>
  <si>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</si>
  <si>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</si>
  <si>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</si>
  <si>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</si>
  <si>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</si>
  <si>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</si>
  <si>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</si>
  <si>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</si>
  <si>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</si>
  <si>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</si>
  <si>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</si>
  <si>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</si>
  <si>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</si>
  <si>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</si>
  <si>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</si>
  <si>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</si>
  <si>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</si>
  <si>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</si>
  <si>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</si>
  <si>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</si>
  <si>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</si>
  <si>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</si>
  <si>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</si>
  <si>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</si>
  <si>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</si>
  <si>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</si>
  <si>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</si>
  <si>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</si>
  <si>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</si>
  <si>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</si>
  <si>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</si>
  <si>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</si>
  <si>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</si>
  <si>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</si>
  <si>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</si>
  <si>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</si>
  <si>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</si>
  <si>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</si>
  <si>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</si>
  <si>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</si>
  <si>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</si>
  <si>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</si>
  <si>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</si>
  <si>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</si>
  <si>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</si>
  <si>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</si>
  <si>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</si>
  <si>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</si>
  <si>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</si>
  <si>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</si>
  <si>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</si>
  <si>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</si>
  <si>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</si>
  <si>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</si>
  <si>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</si>
  <si>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</si>
  <si>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</si>
  <si>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</si>
  <si>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</si>
  <si>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</si>
  <si>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</si>
  <si>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</si>
  <si>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</si>
  <si>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</si>
  <si>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</si>
  <si>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</si>
  <si>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</si>
  <si>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</si>
  <si>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</si>
  <si>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</si>
  <si>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</si>
  <si>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</si>
  <si>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</si>
  <si>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</si>
  <si>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</si>
  <si>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</si>
  <si>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</si>
  <si>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</si>
  <si>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</si>
  <si>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</si>
  <si>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</si>
  <si>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</si>
  <si>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</si>
  <si>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</si>
  <si>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</si>
  <si>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</si>
  <si>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</si>
  <si>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</si>
  <si>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</si>
  <si>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</si>
  <si>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</si>
  <si>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</si>
  <si>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</si>
  <si>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</si>
  <si>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</si>
  <si>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</si>
  <si>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</si>
  <si>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</si>
  <si>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</si>
  <si>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</si>
  <si>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</si>
  <si>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</si>
  <si>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</si>
  <si>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</si>
  <si>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</si>
  <si>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</si>
  <si>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</si>
  <si>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</si>
  <si>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</si>
  <si>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</si>
  <si>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</si>
  <si>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</si>
  <si>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</si>
  <si>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</si>
  <si>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</si>
  <si>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</si>
  <si>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</si>
  <si>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</si>
  <si>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</si>
  <si>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</si>
  <si>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</si>
  <si>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</si>
  <si>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</si>
  <si>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</si>
  <si>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</si>
  <si>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</si>
  <si>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</si>
  <si>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</si>
  <si>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</si>
  <si>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</si>
  <si>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</si>
  <si>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</si>
  <si>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</si>
  <si>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</si>
  <si>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</si>
  <si>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</si>
  <si>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</si>
  <si>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</si>
  <si>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</si>
  <si>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</si>
  <si>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</si>
  <si>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</si>
  <si>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</si>
  <si>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</si>
  <si>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</si>
  <si>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</si>
  <si>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</si>
  <si>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</si>
  <si>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</si>
  <si>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</si>
  <si>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</si>
  <si>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</si>
  <si>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</si>
  <si>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</si>
  <si>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</si>
  <si>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</si>
  <si>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</si>
  <si>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</si>
  <si>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</si>
  <si>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</si>
  <si>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</si>
  <si>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</si>
  <si>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</si>
  <si>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</si>
  <si>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</si>
  <si>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</si>
  <si>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</si>
  <si>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</si>
  <si>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</si>
  <si>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</si>
  <si>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</si>
  <si>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</si>
  <si>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</si>
  <si>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</si>
  <si>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</si>
  <si>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</si>
  <si>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</si>
  <si>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</si>
  <si>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</si>
  <si>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</si>
  <si>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</si>
  <si>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</si>
  <si>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</si>
  <si>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</si>
  <si>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</si>
  <si>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</si>
  <si>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</si>
  <si>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</si>
  <si>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</si>
  <si>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</si>
  <si>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</si>
  <si>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</si>
  <si>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</si>
  <si>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</si>
  <si>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</si>
  <si>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</si>
  <si>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</si>
  <si>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</si>
  <si>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</si>
  <si>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</si>
  <si>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</si>
  <si>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</si>
  <si>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</si>
  <si>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</si>
  <si>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</si>
  <si>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</si>
  <si>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</si>
  <si>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</si>
  <si>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</si>
  <si>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</si>
  <si>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</si>
  <si>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</si>
  <si>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</si>
  <si>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</si>
  <si>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</si>
  <si>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</si>
  <si>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</si>
  <si>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</si>
  <si>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</si>
  <si>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</si>
  <si>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</si>
  <si>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</si>
  <si>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</si>
  <si>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</si>
  <si>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</si>
  <si>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</si>
  <si>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</si>
  <si>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</si>
  <si>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</si>
  <si>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</si>
  <si>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</si>
  <si>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</si>
  <si>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</si>
  <si>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</si>
  <si>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</si>
  <si>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</si>
  <si>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</si>
  <si>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</si>
  <si>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</si>
  <si>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</si>
  <si>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</si>
  <si>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</si>
  <si>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</si>
  <si>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</si>
  <si>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</si>
  <si>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</si>
  <si>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</si>
  <si>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</si>
  <si>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</si>
  <si>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</si>
  <si>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</si>
  <si>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</si>
  <si>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</si>
  <si>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</si>
  <si>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</si>
  <si>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</si>
  <si>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</si>
  <si>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</si>
  <si>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</si>
  <si>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</si>
  <si>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</si>
  <si>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</si>
  <si>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</si>
  <si>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</si>
  <si>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</si>
  <si>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</si>
  <si>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</si>
  <si>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</si>
  <si>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</si>
  <si>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</si>
  <si>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</si>
  <si>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</si>
  <si>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</si>
  <si>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</si>
  <si>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</si>
  <si>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</si>
  <si>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</si>
  <si>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</si>
  <si>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</si>
  <si>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</si>
  <si>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</si>
  <si>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</si>
  <si>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</si>
  <si>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</si>
  <si>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</si>
  <si>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</si>
  <si>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</si>
  <si>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</si>
  <si>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</si>
  <si>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</si>
  <si>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</si>
  <si>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</si>
  <si>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</si>
  <si>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</si>
  <si>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</si>
  <si>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</si>
  <si>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</si>
  <si>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</si>
  <si>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</si>
  <si>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</si>
  <si>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</si>
  <si>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</si>
  <si>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</si>
  <si>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</si>
  <si>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</si>
  <si>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</si>
  <si>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</si>
  <si>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</si>
  <si>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</si>
  <si>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</si>
  <si>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</si>
  <si>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</si>
  <si>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</si>
  <si>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</si>
  <si>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</si>
  <si>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</si>
  <si>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</si>
  <si>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</si>
  <si>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</si>
  <si>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</si>
  <si>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</si>
  <si>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</si>
  <si>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</si>
  <si>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</si>
  <si>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</si>
  <si>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</si>
  <si>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</si>
  <si>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</si>
  <si>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</si>
  <si>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</si>
  <si>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</si>
  <si>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</si>
  <si>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</si>
  <si>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</si>
  <si>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</si>
  <si>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</si>
  <si>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</si>
  <si>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</si>
  <si>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</si>
  <si>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</si>
  <si>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</si>
  <si>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</si>
  <si>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</si>
  <si>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</si>
  <si>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</si>
  <si>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</si>
  <si>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</si>
  <si>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</si>
  <si>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</si>
  <si>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</si>
  <si>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</si>
  <si>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</si>
  <si>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</si>
  <si>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</si>
  <si>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</si>
  <si>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</si>
  <si>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</si>
  <si>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</si>
  <si>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</si>
  <si>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</si>
  <si>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</si>
  <si>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</si>
  <si>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</si>
  <si>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</si>
  <si>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</si>
  <si>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</si>
  <si>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</si>
  <si>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</si>
  <si>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</si>
  <si>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</si>
  <si>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</si>
  <si>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</si>
  <si>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</si>
  <si>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</si>
  <si>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</si>
  <si>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</si>
  <si>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</si>
  <si>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</si>
  <si>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</si>
  <si>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</si>
  <si>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</si>
  <si>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</si>
  <si>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</si>
  <si>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</si>
  <si>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</si>
  <si>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</si>
  <si>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</si>
  <si>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</si>
  <si>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</si>
  <si>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</si>
  <si>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</si>
  <si>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</si>
  <si>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</si>
  <si>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</si>
  <si>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</si>
  <si>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</si>
  <si>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</si>
  <si>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</si>
  <si>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</si>
  <si>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</si>
  <si>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</si>
  <si>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</si>
  <si>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</si>
  <si>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</si>
  <si>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</si>
  <si>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</si>
  <si>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</si>
  <si>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</si>
  <si>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</si>
  <si>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</si>
  <si>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</si>
  <si>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</si>
  <si>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</si>
  <si>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</si>
  <si>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</si>
  <si>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</si>
  <si>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</si>
  <si>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</si>
  <si>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</si>
  <si>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</si>
  <si>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</si>
  <si>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</si>
  <si>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</si>
  <si>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</si>
  <si>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</si>
  <si>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</si>
  <si>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</si>
  <si>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</si>
  <si>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</si>
  <si>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</si>
  <si>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</si>
  <si>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</si>
  <si>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</si>
  <si>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</si>
  <si>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</si>
  <si>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</si>
  <si>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</si>
  <si>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</si>
  <si>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</si>
  <si>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</si>
  <si>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</si>
  <si>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</si>
  <si>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</si>
  <si>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</si>
  <si>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</si>
  <si>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</si>
  <si>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</si>
  <si>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</si>
  <si>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</si>
  <si>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</si>
  <si>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</si>
  <si>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</si>
  <si>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</si>
  <si>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</si>
  <si>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</si>
  <si>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</si>
  <si>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</si>
  <si>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</si>
  <si>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</si>
  <si>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</si>
  <si>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</si>
  <si>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</si>
  <si>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</si>
  <si>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</si>
  <si>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</si>
  <si>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</si>
  <si>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</si>
  <si>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</si>
  <si>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</si>
  <si>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</si>
  <si>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</si>
  <si>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</si>
  <si>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</si>
  <si>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</si>
  <si>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</si>
  <si>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</si>
  <si>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</si>
  <si>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</si>
  <si>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</si>
  <si>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</si>
  <si>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</si>
  <si>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</si>
  <si>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</si>
  <si>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</si>
  <si>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</si>
  <si>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</si>
  <si>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</si>
  <si>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</si>
  <si>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</si>
  <si>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</si>
  <si>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</si>
  <si>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</si>
  <si>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</si>
  <si>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</si>
  <si>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</si>
  <si>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</si>
  <si>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</si>
  <si>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</si>
  <si>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</si>
  <si>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</si>
  <si>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</si>
  <si>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</si>
  <si>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</si>
  <si>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</si>
  <si>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</si>
  <si>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</si>
  <si>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</si>
  <si>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</si>
  <si>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</si>
  <si>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</si>
  <si>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</si>
  <si>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</si>
  <si>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</si>
  <si>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</si>
  <si>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</si>
  <si>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</si>
  <si>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</si>
  <si>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</si>
  <si>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</si>
  <si>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</si>
  <si>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</si>
  <si>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</si>
  <si>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</si>
  <si>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</si>
  <si>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</si>
  <si>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</si>
  <si>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</si>
  <si>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</si>
  <si>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</si>
  <si>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</si>
  <si>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</si>
  <si>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</si>
  <si>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</si>
  <si>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</si>
  <si>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</si>
  <si>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</si>
  <si>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</si>
  <si>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</si>
  <si>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</si>
  <si>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</si>
  <si>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</si>
  <si>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</si>
  <si>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</si>
  <si>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</si>
  <si>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</si>
  <si>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</si>
  <si>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</si>
  <si>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</si>
  <si>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</si>
  <si>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</si>
  <si>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</si>
  <si>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</si>
  <si>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</si>
  <si>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</si>
  <si>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</si>
  <si>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</si>
  <si>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</si>
  <si>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</si>
  <si>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</si>
  <si>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</si>
  <si>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</si>
  <si>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</si>
  <si>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</si>
  <si>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</si>
  <si>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</si>
  <si>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</si>
  <si>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</si>
  <si>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</si>
  <si>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</si>
  <si>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</si>
  <si>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</si>
  <si>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</si>
  <si>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</si>
  <si>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</si>
  <si>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</si>
  <si>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</si>
  <si>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</si>
  <si>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</si>
  <si>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</si>
  <si>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</si>
  <si>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</si>
  <si>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</si>
  <si>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</si>
  <si>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</si>
  <si>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</si>
  <si>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</si>
  <si>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</si>
  <si>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</si>
  <si>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</si>
  <si>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</si>
  <si>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</si>
  <si>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</si>
  <si>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</si>
  <si>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</si>
  <si>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</si>
  <si>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</si>
  <si>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</si>
  <si>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</si>
  <si>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</si>
  <si>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</si>
  <si>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</si>
  <si>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</si>
  <si>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</si>
  <si>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</si>
  <si>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</si>
  <si>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</si>
  <si>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</si>
  <si>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</si>
  <si>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</si>
  <si>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</si>
  <si>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</si>
  <si>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</si>
  <si>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</si>
  <si>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</si>
  <si>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</si>
  <si>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</si>
  <si>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</si>
  <si>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</si>
  <si>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</si>
  <si>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</si>
  <si>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</si>
  <si>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</si>
  <si>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</si>
  <si>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</si>
  <si>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</si>
  <si>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</si>
  <si>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</si>
  <si>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</si>
  <si>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</si>
  <si>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</si>
  <si>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</si>
  <si>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</si>
  <si>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</si>
  <si>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</si>
  <si>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</si>
  <si>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</si>
  <si>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</si>
  <si>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</si>
  <si>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</si>
  <si>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</si>
  <si>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</si>
  <si>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</si>
  <si>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</si>
  <si>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</si>
  <si>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</si>
  <si>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</si>
  <si>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</si>
  <si>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</si>
  <si>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</si>
  <si>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</si>
  <si>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</si>
  <si>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</si>
  <si>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</si>
  <si>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</si>
  <si>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</si>
  <si>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</si>
  <si>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</si>
  <si>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</si>
  <si>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</si>
  <si>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</si>
  <si>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</si>
  <si>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</si>
  <si>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</si>
  <si>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</si>
  <si>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</si>
  <si>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</si>
  <si>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</si>
  <si>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</si>
  <si>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</si>
  <si>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</si>
  <si>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</si>
  <si>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</si>
  <si>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</si>
  <si>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</si>
  <si>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</si>
  <si>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</si>
  <si>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</si>
  <si>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</si>
  <si>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</si>
  <si>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</si>
  <si>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</si>
  <si>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</si>
  <si>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</si>
  <si>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</si>
  <si>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</si>
  <si>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</si>
  <si>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</si>
  <si>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</si>
  <si>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</si>
  <si>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</si>
  <si>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</si>
  <si>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</si>
  <si>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</si>
  <si>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</si>
  <si>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</si>
  <si>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</si>
  <si>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</si>
  <si>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</si>
  <si>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</si>
  <si>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</si>
  <si>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</si>
  <si>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</si>
  <si>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</si>
  <si>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</si>
  <si>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</si>
  <si>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</si>
  <si>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</si>
  <si>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</si>
  <si>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</si>
  <si>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</si>
  <si>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</si>
  <si>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</si>
  <si>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</si>
  <si>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</si>
  <si>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</si>
  <si>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</si>
  <si>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</si>
  <si>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</si>
  <si>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</si>
  <si>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</si>
  <si>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</si>
  <si>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</si>
  <si>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</si>
  <si>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</si>
  <si>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</si>
  <si>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</si>
  <si>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</si>
  <si>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</si>
  <si>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</si>
  <si>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</si>
  <si>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</si>
  <si>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</si>
  <si>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</si>
  <si>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</si>
  <si>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</si>
  <si>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</si>
  <si>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</si>
  <si>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</si>
  <si>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</si>
  <si>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</si>
  <si>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</si>
  <si>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</si>
  <si>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</si>
  <si>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</si>
  <si>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</si>
  <si>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</si>
  <si>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</si>
  <si>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</si>
  <si>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</si>
  <si>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</si>
  <si>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</si>
  <si>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</si>
  <si>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</si>
  <si>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</si>
  <si>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</si>
  <si>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</si>
  <si>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</si>
  <si>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</si>
  <si>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</si>
  <si>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</si>
  <si>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</si>
  <si>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</si>
  <si>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</si>
  <si>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</si>
  <si>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</si>
  <si>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</si>
  <si>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</si>
  <si>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</si>
  <si>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</si>
  <si>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</si>
  <si>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</si>
  <si>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</si>
  <si>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</si>
  <si>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</si>
  <si>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</si>
  <si>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</si>
  <si>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</si>
  <si>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</si>
  <si>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</si>
  <si>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</si>
  <si>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</si>
  <si>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</si>
  <si>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</si>
  <si>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</si>
  <si>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</si>
  <si>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</si>
  <si>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</si>
  <si>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</si>
  <si>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</si>
  <si>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</si>
  <si>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</si>
  <si>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</si>
  <si>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</si>
  <si>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</si>
  <si>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</si>
  <si>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</si>
  <si>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</si>
  <si>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</si>
  <si>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</si>
  <si>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</si>
  <si>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</si>
  <si>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</si>
  <si>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</si>
  <si>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</si>
  <si>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</si>
  <si>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</si>
  <si>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</si>
  <si>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</si>
  <si>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</si>
  <si>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</si>
  <si>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</si>
  <si>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</si>
  <si>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</si>
  <si>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</si>
  <si>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</si>
  <si>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</si>
  <si>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</si>
  <si>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</si>
  <si>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</si>
  <si>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</si>
  <si>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</si>
  <si>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</si>
  <si>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</si>
  <si>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</si>
  <si>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</si>
  <si>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</si>
  <si>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</si>
  <si>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</si>
  <si>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</si>
  <si>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</si>
  <si>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</si>
  <si>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</si>
  <si>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</si>
  <si>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</si>
  <si>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</si>
  <si>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</si>
  <si>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</si>
  <si>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</si>
  <si>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</si>
  <si>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</si>
  <si>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</si>
  <si>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</si>
  <si>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</si>
  <si>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</si>
  <si>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</si>
  <si>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</si>
  <si>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</si>
  <si>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</si>
  <si>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</si>
  <si>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</si>
  <si>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</si>
  <si>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</si>
  <si>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</si>
  <si>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</si>
  <si>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</si>
  <si>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</si>
  <si>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</si>
  <si>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</si>
  <si>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</si>
  <si>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</si>
  <si>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</si>
  <si>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</si>
  <si>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</si>
  <si>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</si>
  <si>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</si>
  <si>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</si>
  <si>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</si>
  <si>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</si>
  <si>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</si>
  <si>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</si>
  <si>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</si>
  <si>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</si>
  <si>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</si>
  <si>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</si>
  <si>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</si>
  <si>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</si>
  <si>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</si>
  <si>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</si>
  <si>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</si>
  <si>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</si>
  <si>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</si>
  <si>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</si>
  <si>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</si>
  <si>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</si>
  <si>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</si>
  <si>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</si>
  <si>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</si>
  <si>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</si>
  <si>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</si>
  <si>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</si>
  <si>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</si>
  <si>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</si>
  <si>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</si>
  <si>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</si>
  <si>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</si>
  <si>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</si>
  <si>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</si>
  <si>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</si>
  <si>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</si>
  <si>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</si>
  <si>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</si>
  <si>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</si>
  <si>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</si>
  <si>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</si>
  <si>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</si>
  <si>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</si>
  <si>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</si>
  <si>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</si>
  <si>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</si>
  <si>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</si>
  <si>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</si>
  <si>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</si>
  <si>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</si>
  <si>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</si>
  <si>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</si>
  <si>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</si>
  <si>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</si>
  <si>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</si>
  <si>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</si>
  <si>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</si>
  <si>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</si>
  <si>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</si>
  <si>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</si>
  <si>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</si>
  <si>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</si>
  <si>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</si>
  <si>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</si>
  <si>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</si>
  <si>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</si>
  <si>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</si>
  <si>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</si>
  <si>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</si>
  <si>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</si>
  <si>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</si>
  <si>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</si>
  <si>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</si>
  <si>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</si>
  <si>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</si>
  <si>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</si>
  <si>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</si>
  <si>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</si>
  <si>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</si>
  <si>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</si>
  <si>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</si>
  <si>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</si>
  <si>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</si>
  <si>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</si>
  <si>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</si>
  <si>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</si>
  <si>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</si>
  <si>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</si>
  <si>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</si>
  <si>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</si>
  <si>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</si>
  <si>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</si>
  <si>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</si>
  <si>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</si>
  <si>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</si>
  <si>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</si>
  <si>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</si>
  <si>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</si>
  <si>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</si>
  <si>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</si>
  <si>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</si>
  <si>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</si>
  <si>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</si>
  <si>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</si>
  <si>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</si>
  <si>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</si>
  <si>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</si>
  <si>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</si>
  <si>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</si>
  <si>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</si>
  <si>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</si>
  <si>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</si>
  <si>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</si>
  <si>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</si>
  <si>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</si>
  <si>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</si>
  <si>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</si>
  <si>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</si>
  <si>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</si>
  <si>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</si>
  <si>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</si>
  <si>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</si>
  <si>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</si>
  <si>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</si>
  <si>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</si>
  <si>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</si>
  <si>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</si>
  <si>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</si>
  <si>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</si>
  <si>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</si>
  <si>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</si>
  <si>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</si>
  <si>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</si>
  <si>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</si>
  <si>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</si>
  <si>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</si>
  <si>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</si>
  <si>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</si>
  <si>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</si>
  <si>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</si>
  <si>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</si>
  <si>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</si>
  <si>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</si>
  <si>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</si>
  <si>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</si>
  <si>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</si>
  <si>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</si>
  <si>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</si>
  <si>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</si>
  <si>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</si>
  <si>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</si>
  <si>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</si>
  <si>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</si>
  <si>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</si>
  <si>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</si>
  <si>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</si>
  <si>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</si>
  <si>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</si>
  <si>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</si>
  <si>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</si>
  <si>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</si>
  <si>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</si>
  <si>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</si>
  <si>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</si>
  <si>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</si>
  <si>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</si>
  <si>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</si>
  <si>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</si>
  <si>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</si>
  <si>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</si>
  <si>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</si>
  <si>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</si>
  <si>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</si>
  <si>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</si>
  <si>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</si>
  <si>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</si>
  <si>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</si>
  <si>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</si>
  <si>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</si>
  <si>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</si>
  <si>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</si>
  <si>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</si>
  <si>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</si>
  <si>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</si>
  <si>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</si>
  <si>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</si>
  <si>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</si>
  <si>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</si>
  <si>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</si>
  <si>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</si>
  <si>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</si>
  <si>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</si>
  <si>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</si>
  <si>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</si>
  <si>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</si>
  <si>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</si>
  <si>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</si>
  <si>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</si>
  <si>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</si>
  <si>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</si>
  <si>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</si>
  <si>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</si>
  <si>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</si>
  <si>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</si>
  <si>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</si>
  <si>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</si>
  <si>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</si>
  <si>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</si>
  <si>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</si>
  <si>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</si>
  <si>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</si>
  <si>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</si>
  <si>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</si>
  <si>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</si>
  <si>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</si>
  <si>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</si>
  <si>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</si>
  <si>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</si>
  <si>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</si>
  <si>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</si>
  <si>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</si>
  <si>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</si>
  <si>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</si>
  <si>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</si>
  <si>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</si>
  <si>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</si>
  <si>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</si>
  <si>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</si>
  <si>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</si>
  <si>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</si>
  <si>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</si>
  <si>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</si>
  <si>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</si>
  <si>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</si>
  <si>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</si>
  <si>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</si>
  <si>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</si>
  <si>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</si>
  <si>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</si>
  <si>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</si>
  <si>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</si>
  <si>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</si>
  <si>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</si>
  <si>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</si>
  <si>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</si>
  <si>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</si>
  <si>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</si>
  <si>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</si>
  <si>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</si>
  <si>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</si>
  <si>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</si>
  <si>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</si>
  <si>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</si>
  <si>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</si>
  <si>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</si>
  <si>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</si>
  <si>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</si>
  <si>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</si>
  <si>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</si>
  <si>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</si>
  <si>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</si>
  <si>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</si>
  <si>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</si>
  <si>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</si>
  <si>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</si>
  <si>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</si>
  <si>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</si>
  <si>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</si>
  <si>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</si>
  <si>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</si>
  <si>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</si>
  <si>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</si>
  <si>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</si>
  <si>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</si>
  <si>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</si>
  <si>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</si>
  <si>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</si>
  <si>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</si>
  <si>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</si>
  <si>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</si>
  <si>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</si>
  <si>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</si>
  <si>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</si>
  <si>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</si>
  <si>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</si>
  <si>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</si>
  <si>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</si>
  <si>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</si>
  <si>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</si>
  <si>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</si>
  <si>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</si>
  <si>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</si>
  <si>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</si>
  <si>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</si>
  <si>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</si>
  <si>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</si>
  <si>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</si>
  <si>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</si>
  <si>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</si>
  <si>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</si>
  <si>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</si>
  <si>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</si>
  <si>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</si>
  <si>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</si>
  <si>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</si>
  <si>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</si>
  <si>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</si>
  <si>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</si>
  <si>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</si>
  <si>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</si>
  <si>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</si>
  <si>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</si>
  <si>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</si>
  <si>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</si>
  <si>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</si>
  <si>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</si>
  <si>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</si>
  <si>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</si>
  <si>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</si>
  <si>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</si>
  <si>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</si>
  <si>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</si>
  <si>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</si>
  <si>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</si>
  <si>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</si>
  <si>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</si>
  <si>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</si>
  <si>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</si>
  <si>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</si>
  <si>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</si>
  <si>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</si>
  <si>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</si>
  <si>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</si>
  <si>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</si>
  <si>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</si>
  <si>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</si>
  <si>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</si>
  <si>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</si>
  <si>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</si>
  <si>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</si>
  <si>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</si>
  <si>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</si>
  <si>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</si>
  <si>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</si>
  <si>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</si>
  <si>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</si>
  <si>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</si>
  <si>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</si>
  <si>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</si>
  <si>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</si>
  <si>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</si>
  <si>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</si>
  <si>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</si>
  <si>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</si>
  <si>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</si>
  <si>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</si>
  <si>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</si>
  <si>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</si>
  <si>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</si>
  <si>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</si>
  <si>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</si>
  <si>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</si>
  <si>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</si>
  <si>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</si>
  <si>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</si>
  <si>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</si>
  <si>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</si>
  <si>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</si>
  <si>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</si>
  <si>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</si>
  <si>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</si>
  <si>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</si>
  <si>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</si>
  <si>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</si>
  <si>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</si>
  <si>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</si>
  <si>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</si>
  <si>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</si>
  <si>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</si>
  <si>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</si>
  <si>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</si>
  <si>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</si>
  <si>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</si>
  <si>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</si>
  <si>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</si>
  <si>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</si>
  <si>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</si>
  <si>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</si>
  <si>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</si>
  <si>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</si>
  <si>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</si>
  <si>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</si>
  <si>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</si>
  <si>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</si>
  <si>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</si>
  <si>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</si>
  <si>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</si>
  <si>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</si>
  <si>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</si>
  <si>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</si>
  <si>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</si>
  <si>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</si>
  <si>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</si>
  <si>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</si>
  <si>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</si>
  <si>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</si>
  <si>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</si>
  <si>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</si>
  <si>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</si>
  <si>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</si>
  <si>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</si>
  <si>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</si>
  <si>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</si>
  <si>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</si>
  <si>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</si>
  <si>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</si>
  <si>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</si>
  <si>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</si>
  <si>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</si>
  <si>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</si>
  <si>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</si>
  <si>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</si>
  <si>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</si>
  <si>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</si>
  <si>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</si>
  <si>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</si>
  <si>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</si>
  <si>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</si>
  <si>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</si>
  <si>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</si>
  <si>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</si>
  <si>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</si>
  <si>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</si>
  <si>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</si>
  <si>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</si>
  <si>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</si>
  <si>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</si>
  <si>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</si>
  <si>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</si>
  <si>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</si>
  <si>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</si>
  <si>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</si>
  <si>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</si>
  <si>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</si>
  <si>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</si>
  <si>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</si>
  <si>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</si>
  <si>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</si>
  <si>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</si>
  <si>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</si>
  <si>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</si>
  <si>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</si>
  <si>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</si>
  <si>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</si>
  <si>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</si>
  <si>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</si>
  <si>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</si>
  <si>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</si>
  <si>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</si>
  <si>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</si>
  <si>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</si>
  <si>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</si>
  <si>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</si>
  <si>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</si>
  <si>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</si>
  <si>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</si>
  <si>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</si>
  <si>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</si>
  <si>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</si>
  <si>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</si>
  <si>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</si>
  <si>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</si>
  <si>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</si>
  <si>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</si>
  <si>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</si>
  <si>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</si>
  <si>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</si>
  <si>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</si>
  <si>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</si>
  <si>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</si>
  <si>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</si>
  <si>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</si>
  <si>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</si>
  <si>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</si>
  <si>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</si>
  <si>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</si>
  <si>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</si>
  <si>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</si>
  <si>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</si>
  <si>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</si>
  <si>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</si>
  <si>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</si>
  <si>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</si>
  <si>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</si>
  <si>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</si>
  <si>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</si>
  <si>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</si>
  <si>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</si>
  <si>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</si>
  <si>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</si>
  <si>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</si>
  <si>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</si>
  <si>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</si>
  <si>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</si>
  <si>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</si>
  <si>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</si>
  <si>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</si>
  <si>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</si>
  <si>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</si>
  <si>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</si>
  <si>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</si>
  <si>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</si>
  <si>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</si>
  <si>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</si>
  <si>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</si>
  <si>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</si>
  <si>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</si>
  <si>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</si>
  <si>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</si>
  <si>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</si>
  <si>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</si>
  <si>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</si>
  <si>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</si>
  <si>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</si>
  <si>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</si>
  <si>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</si>
  <si>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</si>
  <si>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</si>
  <si>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</si>
  <si>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</si>
  <si>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</si>
  <si>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</si>
  <si>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</si>
  <si>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</si>
  <si>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</si>
  <si>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</si>
  <si>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</si>
  <si>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</si>
  <si>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</si>
  <si>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</si>
  <si>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</si>
  <si>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</si>
  <si>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</si>
  <si>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</si>
  <si>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</si>
  <si>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</si>
  <si>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</si>
  <si>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</si>
  <si>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</si>
  <si>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</si>
  <si>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</si>
  <si>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</si>
  <si>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</si>
  <si>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</si>
  <si>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</si>
  <si>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</si>
  <si>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</si>
  <si>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</si>
  <si>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</si>
  <si>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</si>
  <si>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</si>
  <si>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</si>
  <si>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</si>
  <si>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</si>
  <si>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</si>
  <si>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</si>
  <si>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</si>
  <si>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</si>
  <si>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</si>
  <si>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</si>
  <si>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</si>
  <si>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</si>
  <si>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</si>
  <si>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</si>
  <si>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</si>
  <si>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</si>
  <si>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</si>
  <si>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</si>
  <si>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</si>
  <si>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</si>
  <si>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</si>
  <si>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</si>
  <si>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</si>
  <si>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</si>
  <si>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</si>
  <si>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</si>
  <si>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</si>
  <si>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</si>
  <si>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</si>
  <si>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</si>
  <si>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</si>
  <si>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</si>
  <si>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</si>
  <si>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</si>
  <si>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</si>
  <si>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</si>
  <si>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</si>
  <si>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</si>
  <si>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</si>
  <si>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</si>
  <si>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</si>
  <si>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</si>
  <si>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</si>
  <si>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</si>
  <si>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</si>
  <si>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</si>
  <si>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</si>
  <si>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</si>
  <si>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</si>
  <si>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</si>
  <si>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</si>
  <si>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</si>
  <si>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</si>
  <si>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</si>
  <si>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</si>
  <si>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</si>
  <si>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</si>
  <si>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</si>
  <si>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</si>
  <si>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</si>
  <si>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</si>
  <si>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</si>
  <si>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</si>
  <si>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</si>
  <si>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</si>
  <si>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</si>
  <si>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</si>
  <si>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</si>
  <si>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</si>
  <si>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</si>
  <si>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</si>
  <si>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</si>
  <si>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</si>
  <si>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</si>
  <si>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</si>
  <si>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</si>
  <si>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</si>
  <si>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</si>
  <si>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</si>
  <si>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</si>
  <si>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</si>
  <si>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</si>
  <si>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</si>
  <si>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</si>
  <si>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</si>
  <si>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</si>
  <si>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</si>
  <si>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</si>
  <si>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</si>
  <si>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</si>
  <si>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</si>
  <si>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</si>
  <si>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</si>
  <si>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</si>
  <si>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</si>
  <si>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</si>
  <si>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</si>
  <si>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</si>
  <si>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</si>
  <si>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</si>
  <si>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</si>
  <si>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</si>
  <si>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</si>
  <si>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</si>
  <si>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</si>
  <si>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</si>
  <si>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</si>
  <si>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</si>
  <si>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</si>
  <si>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</si>
  <si>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</si>
  <si>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</si>
  <si>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</si>
  <si>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</si>
  <si>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</si>
  <si>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</si>
  <si>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</si>
  <si>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</si>
  <si>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</si>
  <si>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</si>
  <si>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</si>
  <si>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</si>
  <si>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</si>
  <si>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</si>
  <si>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</si>
  <si>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</si>
  <si>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</si>
  <si>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</si>
  <si>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</si>
  <si>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</si>
  <si>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</si>
  <si>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</si>
  <si>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</si>
  <si>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</si>
  <si>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</si>
  <si>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</si>
  <si>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</si>
  <si>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</si>
  <si>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</si>
  <si>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</si>
  <si>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</si>
  <si>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</si>
  <si>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</si>
  <si>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</si>
  <si>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</si>
  <si>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</si>
  <si>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</si>
  <si>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</si>
  <si>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</si>
  <si>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</si>
  <si>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</si>
  <si>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</si>
  <si>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</si>
  <si>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</si>
  <si>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</si>
  <si>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</si>
  <si>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</si>
  <si>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</si>
  <si>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</si>
  <si>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</si>
  <si>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</si>
  <si>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</si>
  <si>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</si>
  <si>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</si>
  <si>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</si>
  <si>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</si>
  <si>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</si>
  <si>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</si>
  <si>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</si>
  <si>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</si>
  <si>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</si>
  <si>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</si>
  <si>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</si>
  <si>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</si>
  <si>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</si>
  <si>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</si>
  <si>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</si>
  <si>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</si>
  <si>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</si>
  <si>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</si>
  <si>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</si>
  <si>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</si>
  <si>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</si>
  <si>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</si>
  <si>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</si>
  <si>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</si>
  <si>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</si>
  <si>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</si>
  <si>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</si>
  <si>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</si>
  <si>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</si>
  <si>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</si>
  <si>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</si>
  <si>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</si>
  <si>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</si>
  <si>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</si>
  <si>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</si>
  <si>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</si>
  <si>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</si>
  <si>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</si>
  <si>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</si>
  <si>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</si>
  <si>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</si>
  <si>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</si>
  <si>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</si>
  <si>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</si>
  <si>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</si>
  <si>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</si>
  <si>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</si>
  <si>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</si>
  <si>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</si>
  <si>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</si>
  <si>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</si>
  <si>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</si>
  <si>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</si>
  <si>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</si>
  <si>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</si>
  <si>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</si>
  <si>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</si>
  <si>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</si>
  <si>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</si>
  <si>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</si>
  <si>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</si>
  <si>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</si>
  <si>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</si>
  <si>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</si>
  <si>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</si>
  <si>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</si>
  <si>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</si>
  <si>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</si>
  <si>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</si>
  <si>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</si>
  <si>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</si>
  <si>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</si>
  <si>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</si>
  <si>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</si>
  <si>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</si>
  <si>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</si>
  <si>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</si>
  <si>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</si>
  <si>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</si>
  <si>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</si>
  <si>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</si>
  <si>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</si>
  <si>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</si>
  <si>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</si>
  <si>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</si>
  <si>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</si>
  <si>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</si>
  <si>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</si>
  <si>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</si>
  <si>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</si>
  <si>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</si>
  <si>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</si>
  <si>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</si>
  <si>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</si>
  <si>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</si>
  <si>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</si>
  <si>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</si>
  <si>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</si>
  <si>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</si>
  <si>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</si>
  <si>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</si>
  <si>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</si>
  <si>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</si>
  <si>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</si>
  <si>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</si>
  <si>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</si>
  <si>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</si>
  <si>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</si>
  <si>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</si>
  <si>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</si>
  <si>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</si>
  <si>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</si>
  <si>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</si>
  <si>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</si>
  <si>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</si>
  <si>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</si>
  <si>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</si>
  <si>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</si>
  <si>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</si>
  <si>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</si>
  <si>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</si>
  <si>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</si>
  <si>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</si>
  <si>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</si>
  <si>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</si>
  <si>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</si>
  <si>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</si>
  <si>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</si>
  <si>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</si>
  <si>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</si>
  <si>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</si>
  <si>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</si>
  <si>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</si>
  <si>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</si>
  <si>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</si>
  <si>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</si>
  <si>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</si>
  <si>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</si>
  <si>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</si>
  <si>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</si>
  <si>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</si>
  <si>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</si>
  <si>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</si>
  <si>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</si>
  <si>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</si>
  <si>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</si>
  <si>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</si>
  <si>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</si>
  <si>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</si>
  <si>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</si>
  <si>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</si>
  <si>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</si>
  <si>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</si>
  <si>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</si>
  <si>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</si>
  <si>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</si>
  <si>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</si>
  <si>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</si>
  <si>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</si>
  <si>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</si>
  <si>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</si>
  <si>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</si>
  <si>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</si>
  <si>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</si>
  <si>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</si>
  <si>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</si>
  <si>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</si>
  <si>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</si>
  <si>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</si>
  <si>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</si>
  <si>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</si>
  <si>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</si>
  <si>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</si>
  <si>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</si>
  <si>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</si>
  <si>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</si>
  <si>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</si>
  <si>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</si>
  <si>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</si>
  <si>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</si>
  <si>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</si>
  <si>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</si>
  <si>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</si>
  <si>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</si>
  <si>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</si>
  <si>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</si>
  <si>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</si>
  <si>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</si>
  <si>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</si>
  <si>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</si>
  <si>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</si>
  <si>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</si>
  <si>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</si>
  <si>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</si>
  <si>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</si>
  <si>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</si>
  <si>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</si>
  <si>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</si>
  <si>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</si>
  <si>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</si>
  <si>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</si>
  <si>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</si>
  <si>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</si>
  <si>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</si>
  <si>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</si>
  <si>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</si>
  <si>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</si>
  <si>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</si>
  <si>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</si>
  <si>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</si>
  <si>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</si>
  <si>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</si>
  <si>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</si>
  <si>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</si>
  <si>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</si>
  <si>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</si>
  <si>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</si>
  <si>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</si>
  <si>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</si>
  <si>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</si>
  <si>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</si>
  <si>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</si>
  <si>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</si>
  <si>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</si>
  <si>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</si>
  <si>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</si>
  <si>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</si>
  <si>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</si>
  <si>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</si>
  <si>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</si>
  <si>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</si>
  <si>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</si>
  <si>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</si>
  <si>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</si>
  <si>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</si>
  <si>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</si>
  <si>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</si>
  <si>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</si>
  <si>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</si>
  <si>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</si>
  <si>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</si>
  <si>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</si>
  <si>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</si>
  <si>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</si>
  <si>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</si>
  <si>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</si>
  <si>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</si>
  <si>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</si>
  <si>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</si>
  <si>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</si>
  <si>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</si>
  <si>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</si>
  <si>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</si>
  <si>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</si>
  <si>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</si>
  <si>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</si>
  <si>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</si>
  <si>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</si>
  <si>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</si>
  <si>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</si>
  <si>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</si>
  <si>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</si>
  <si>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</si>
  <si>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</si>
  <si>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</si>
  <si>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</si>
  <si>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</si>
  <si>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</si>
  <si>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</si>
  <si>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</si>
  <si>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</si>
  <si>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</si>
  <si>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</si>
  <si>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</si>
  <si>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</si>
  <si>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</si>
  <si>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</si>
  <si>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</si>
  <si>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</si>
  <si>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</si>
  <si>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</si>
  <si>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</si>
  <si>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</si>
  <si>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</si>
  <si>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</si>
  <si>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</si>
  <si>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</si>
  <si>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</si>
  <si>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</si>
  <si>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</si>
  <si>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</si>
  <si>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</si>
  <si>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</si>
  <si>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</si>
  <si>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</si>
  <si>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</si>
  <si>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</si>
  <si>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</si>
  <si>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</si>
  <si>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</si>
  <si>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</si>
  <si>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</si>
  <si>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</si>
  <si>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</si>
  <si>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</si>
  <si>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</si>
  <si>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</si>
  <si>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</si>
  <si>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</si>
  <si>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</si>
  <si>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</si>
  <si>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</si>
  <si>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</si>
  <si>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</si>
  <si>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</si>
  <si>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</si>
  <si>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</si>
  <si>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</si>
  <si>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</si>
  <si>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</si>
  <si>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</si>
  <si>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</si>
  <si>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</si>
  <si>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</si>
  <si>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</si>
  <si>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</si>
  <si>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</si>
  <si>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</si>
  <si>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</si>
  <si>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</si>
  <si>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</si>
  <si>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</si>
  <si>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</si>
  <si>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</si>
  <si>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</si>
  <si>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</si>
  <si>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</si>
  <si>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</si>
  <si>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</si>
  <si>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</si>
  <si>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</si>
  <si>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</si>
  <si>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</si>
  <si>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</si>
  <si>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</si>
  <si>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</si>
  <si>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</si>
  <si>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</si>
  <si>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</si>
  <si>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</si>
  <si>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</si>
  <si>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</si>
  <si>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</si>
  <si>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</si>
  <si>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</si>
  <si>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</si>
  <si>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</si>
  <si>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</si>
  <si>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</si>
  <si>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</si>
  <si>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</si>
  <si>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</si>
  <si>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</si>
  <si>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</si>
  <si>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</si>
  <si>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</si>
  <si>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</si>
  <si>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</si>
  <si>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</si>
  <si>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</si>
  <si>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</si>
  <si>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</si>
  <si>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</si>
  <si>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</si>
  <si>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</si>
  <si>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</si>
  <si>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</si>
  <si>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</si>
  <si>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</si>
  <si>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</si>
  <si>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</si>
  <si>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</si>
  <si>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</si>
  <si>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</si>
  <si>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</si>
  <si>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</si>
  <si>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</si>
  <si>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</si>
  <si>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</si>
  <si>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</si>
  <si>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</si>
  <si>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</si>
  <si>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</si>
  <si>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</si>
  <si>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</si>
  <si>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</si>
  <si>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</si>
  <si>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</si>
  <si>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</si>
  <si>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</si>
  <si>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</si>
  <si>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</si>
  <si>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</si>
  <si>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</si>
  <si>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</si>
  <si>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</si>
  <si>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</si>
  <si>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</si>
  <si>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</si>
  <si>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</si>
  <si>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</si>
  <si>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</si>
  <si>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</si>
  <si>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</si>
  <si>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</si>
  <si>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</si>
  <si>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</si>
  <si>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</si>
  <si>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</si>
  <si>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</si>
  <si>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</si>
  <si>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</si>
  <si>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</si>
  <si>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</si>
  <si>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</si>
  <si>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</si>
  <si>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</si>
  <si>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</si>
  <si>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</si>
  <si>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</si>
  <si>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</si>
  <si>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</si>
  <si>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</si>
  <si>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</si>
  <si>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</si>
  <si>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</si>
  <si>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</si>
  <si>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</si>
  <si>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</si>
  <si>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</si>
  <si>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</si>
  <si>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</si>
  <si>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</si>
  <si>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</si>
  <si>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</si>
  <si>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</si>
  <si>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</si>
  <si>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</si>
  <si>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</si>
  <si>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</si>
  <si>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</si>
  <si>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</si>
  <si>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</si>
  <si>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</si>
  <si>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</si>
  <si>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</si>
  <si>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</si>
  <si>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</si>
  <si>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</si>
  <si>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</si>
  <si>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</si>
  <si>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</si>
  <si>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</si>
  <si>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</si>
  <si>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</si>
  <si>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</si>
  <si>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</si>
  <si>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</si>
  <si>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</si>
  <si>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</si>
  <si>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</si>
  <si>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</si>
  <si>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</si>
  <si>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</si>
  <si>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</si>
  <si>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</si>
  <si>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</si>
  <si>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</si>
  <si>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</si>
  <si>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</si>
  <si>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</si>
  <si>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</si>
  <si>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</si>
  <si>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</si>
  <si>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</si>
  <si>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</si>
  <si>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</si>
  <si>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</si>
  <si>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</si>
  <si>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</si>
  <si>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</si>
  <si>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</si>
  <si>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</si>
  <si>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</si>
  <si>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</si>
  <si>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</si>
  <si>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</si>
  <si>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</si>
  <si>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</si>
  <si>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</si>
  <si>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</si>
  <si>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</si>
  <si>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</si>
  <si>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</si>
  <si>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</si>
  <si>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</si>
  <si>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</si>
  <si>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</si>
  <si>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</si>
  <si>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</si>
  <si>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</si>
  <si>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</si>
  <si>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</si>
  <si>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</si>
  <si>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</si>
  <si>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</si>
  <si>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</si>
  <si>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</si>
  <si>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</si>
  <si>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</si>
  <si>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</si>
  <si>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</si>
  <si>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</si>
  <si>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</si>
  <si>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</si>
  <si>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</si>
  <si>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</si>
  <si>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</si>
  <si>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</si>
  <si>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</si>
  <si>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</si>
  <si>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</si>
  <si>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</si>
  <si>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</si>
  <si>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</si>
  <si>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</si>
  <si>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</si>
  <si>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</si>
  <si>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</si>
  <si>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</si>
  <si>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</si>
  <si>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</si>
  <si>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</si>
  <si>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</si>
  <si>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</si>
  <si>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</si>
  <si>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</si>
  <si>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</si>
  <si>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</si>
  <si>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</si>
  <si>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</si>
  <si>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</si>
  <si>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</si>
  <si>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</si>
  <si>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</si>
  <si>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</si>
  <si>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</si>
  <si>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</si>
  <si>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</si>
  <si>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</si>
  <si>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</si>
  <si>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</si>
  <si>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</si>
  <si>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</si>
  <si>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</si>
  <si>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</si>
  <si>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</si>
  <si>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</si>
  <si>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</si>
  <si>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</si>
  <si>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</si>
  <si>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</si>
  <si>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</si>
  <si>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</si>
  <si>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</si>
  <si>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</si>
  <si>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</si>
  <si>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</si>
  <si>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</si>
  <si>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</si>
  <si>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</si>
  <si>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</si>
  <si>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</si>
  <si>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</si>
  <si>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</si>
  <si>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</si>
  <si>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</si>
  <si>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</si>
  <si>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</si>
  <si>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</si>
  <si>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</si>
  <si>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</si>
  <si>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</si>
  <si>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</si>
  <si>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</si>
  <si>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</si>
  <si>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</si>
  <si>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</si>
  <si>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</si>
  <si>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</si>
  <si>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</si>
  <si>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</si>
  <si>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</si>
  <si>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</si>
  <si>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</si>
  <si>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</si>
  <si>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</si>
  <si>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</si>
  <si>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</si>
  <si>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</si>
  <si>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</si>
  <si>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</si>
  <si>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</si>
  <si>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</si>
  <si>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</si>
  <si>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</si>
  <si>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</si>
  <si>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</si>
  <si>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</si>
  <si>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</si>
  <si>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</si>
  <si>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</si>
  <si>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</si>
  <si>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</si>
  <si>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</si>
  <si>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</si>
  <si>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</si>
  <si>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</si>
  <si>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</si>
  <si>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</si>
  <si>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</si>
  <si>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</si>
  <si>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</si>
  <si>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</si>
  <si>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</si>
  <si>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</si>
  <si>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</si>
  <si>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</si>
  <si>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</si>
  <si>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</si>
  <si>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</si>
  <si>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</si>
  <si>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</si>
  <si>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</si>
  <si>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</si>
  <si>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</si>
  <si>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</si>
  <si>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</si>
  <si>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</si>
  <si>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</si>
  <si>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</si>
  <si>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</si>
  <si>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</si>
  <si>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</si>
  <si>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</si>
  <si>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</si>
  <si>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</si>
  <si>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</si>
  <si>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</si>
  <si>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</si>
  <si>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</si>
  <si>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</si>
  <si>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</si>
  <si>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</si>
  <si>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</si>
  <si>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</si>
  <si>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</si>
  <si>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</si>
  <si>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</si>
  <si>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</si>
  <si>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</si>
  <si>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</si>
  <si>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</si>
  <si>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</si>
  <si>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</si>
  <si>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</si>
  <si>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</si>
  <si>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</si>
  <si>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</si>
  <si>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</si>
  <si>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</si>
  <si>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</si>
  <si>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</si>
  <si>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</si>
  <si>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</si>
  <si>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</si>
  <si>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</si>
  <si>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</si>
  <si>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</si>
  <si>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</si>
  <si>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</si>
  <si>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</si>
  <si>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</si>
  <si>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</si>
  <si>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</si>
  <si>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</si>
  <si>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</si>
  <si>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</si>
  <si>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</si>
  <si>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</si>
  <si>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</si>
  <si>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</si>
  <si>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</si>
  <si>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</si>
  <si>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</si>
  <si>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</si>
  <si>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</si>
  <si>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</si>
  <si>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</si>
  <si>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</si>
  <si>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</si>
  <si>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</si>
  <si>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</si>
  <si>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</si>
  <si>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</si>
  <si>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</si>
  <si>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</si>
  <si>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</si>
  <si>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</si>
  <si>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</si>
  <si>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</si>
  <si>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</si>
  <si>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</si>
  <si>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</si>
  <si>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</si>
  <si>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</si>
  <si>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</si>
  <si>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</si>
  <si>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</si>
  <si>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</si>
  <si>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</si>
  <si>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</si>
  <si>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</si>
  <si>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</si>
  <si>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</si>
  <si>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</si>
  <si>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</si>
  <si>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</si>
  <si>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</si>
  <si>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</si>
  <si>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</si>
  <si>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</si>
  <si>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</si>
  <si>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</si>
  <si>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</si>
  <si>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</si>
  <si>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</si>
  <si>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</si>
  <si>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</si>
  <si>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</si>
  <si>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</si>
  <si>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</si>
  <si>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</si>
  <si>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</si>
  <si>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</si>
  <si>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</si>
  <si>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</si>
  <si>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</si>
  <si>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</si>
  <si>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</si>
  <si>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</si>
  <si>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</si>
  <si>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</si>
  <si>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</si>
  <si>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</si>
  <si>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</si>
  <si>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</si>
  <si>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</si>
  <si>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</si>
  <si>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</si>
  <si>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</si>
  <si>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</si>
  <si>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</si>
  <si>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</si>
  <si>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</si>
  <si>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</si>
  <si>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</si>
  <si>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</si>
  <si>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</si>
  <si>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</si>
  <si>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</si>
  <si>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</si>
  <si>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</si>
  <si>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</si>
  <si>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</si>
  <si>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</si>
  <si>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</si>
  <si>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</si>
  <si>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</si>
  <si>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</si>
  <si>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</si>
  <si>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</si>
  <si>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</si>
  <si>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</si>
  <si>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</si>
  <si>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</si>
  <si>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</si>
  <si>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</si>
  <si>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</si>
  <si>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</si>
  <si>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</si>
  <si>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</si>
  <si>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</si>
  <si>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</si>
  <si>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</si>
  <si>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</si>
  <si>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</si>
  <si>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</si>
  <si>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</si>
  <si>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</si>
  <si>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</si>
  <si>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</si>
  <si>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</si>
  <si>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</si>
  <si>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</si>
  <si>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</si>
  <si>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</si>
  <si>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</si>
  <si>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</si>
  <si>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</si>
  <si>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</si>
  <si>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</si>
  <si>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</si>
  <si>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</si>
  <si>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</si>
  <si>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</si>
  <si>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</si>
  <si>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</si>
  <si>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</si>
  <si>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</si>
  <si>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</si>
  <si>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</si>
  <si>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</si>
  <si>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</si>
  <si>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</si>
  <si>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</si>
  <si>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</si>
  <si>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</si>
  <si>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</si>
  <si>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</si>
  <si>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</si>
  <si>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</si>
  <si>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</si>
  <si>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</si>
  <si>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</si>
  <si>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</si>
  <si>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</si>
  <si>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</si>
  <si>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</si>
  <si>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</si>
  <si>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</si>
  <si>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</si>
  <si>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</si>
  <si>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</si>
  <si>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</si>
  <si>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</si>
  <si>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</si>
  <si>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</si>
  <si>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</si>
  <si>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</si>
  <si>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</si>
  <si>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</si>
  <si>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</si>
  <si>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</si>
  <si>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</si>
  <si>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</si>
  <si>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</si>
  <si>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</si>
  <si>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</si>
  <si>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</si>
  <si>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</si>
  <si>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</si>
  <si>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</si>
  <si>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</si>
  <si>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</si>
  <si>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</si>
  <si>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</si>
  <si>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</si>
  <si>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</si>
  <si>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</si>
  <si>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</si>
  <si>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</si>
  <si>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</si>
  <si>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</si>
  <si>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</si>
  <si>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</si>
  <si>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</si>
  <si>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</si>
  <si>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</si>
  <si>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</si>
  <si>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</si>
  <si>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</si>
  <si>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</si>
  <si>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</si>
  <si>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</si>
  <si>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</si>
  <si>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</si>
  <si>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</si>
  <si>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</si>
  <si>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</si>
  <si>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</si>
  <si>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</si>
  <si>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</si>
  <si>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</si>
  <si>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</si>
  <si>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</si>
  <si>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</si>
  <si>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</si>
  <si>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</si>
  <si>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</si>
  <si>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</si>
  <si>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</si>
  <si>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</si>
  <si>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</si>
  <si>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</si>
  <si>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</si>
  <si>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</si>
  <si>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</si>
  <si>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</si>
  <si>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</si>
  <si>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</si>
  <si>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</si>
  <si>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</si>
  <si>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</si>
  <si>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</si>
  <si>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</si>
  <si>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</si>
  <si>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</si>
  <si>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</si>
  <si>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</si>
  <si>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</si>
  <si>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</si>
  <si>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</si>
  <si>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</si>
  <si>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</si>
  <si>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</si>
  <si>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</si>
  <si>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</si>
  <si>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</si>
  <si>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</si>
  <si>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</si>
  <si>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</si>
  <si>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</si>
  <si>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</si>
  <si>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</si>
  <si>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</si>
  <si>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</si>
  <si>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</si>
  <si>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</si>
  <si>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</si>
  <si>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</si>
  <si>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</si>
  <si>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</si>
  <si>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</si>
  <si>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</si>
  <si>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</si>
  <si>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</si>
  <si>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</si>
  <si>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</si>
  <si>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</si>
  <si>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</si>
  <si>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</si>
  <si>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</si>
  <si>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</si>
  <si>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</si>
  <si>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</si>
  <si>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</si>
  <si>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</si>
  <si>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</si>
  <si>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</si>
  <si>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</si>
  <si>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</si>
  <si>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</si>
  <si>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</si>
  <si>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</si>
  <si>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</si>
  <si>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</si>
  <si>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</si>
  <si>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</si>
  <si>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</si>
  <si>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</si>
  <si>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</si>
  <si>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</si>
  <si>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</si>
  <si>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</si>
  <si>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</si>
  <si>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</si>
  <si>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</si>
  <si>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</si>
  <si>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</si>
  <si>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</si>
  <si>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</si>
  <si>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</si>
  <si>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</si>
  <si>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</si>
  <si>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</si>
  <si>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</si>
  <si>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</si>
  <si>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</si>
  <si>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</si>
  <si>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</si>
  <si>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</si>
  <si>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</si>
  <si>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</si>
  <si>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</si>
  <si>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</si>
  <si>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</si>
  <si>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</si>
  <si>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</si>
  <si>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</si>
  <si>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</si>
  <si>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</si>
  <si>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</si>
  <si>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</si>
  <si>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</si>
  <si>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</si>
  <si>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</si>
  <si>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</si>
  <si>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</si>
  <si>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</si>
  <si>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</si>
  <si>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</si>
  <si>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</si>
  <si>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</si>
  <si>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</si>
  <si>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</si>
  <si>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</si>
  <si>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</si>
  <si>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</si>
  <si>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</si>
  <si>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</si>
  <si>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</si>
  <si>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</si>
  <si>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</si>
  <si>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</si>
  <si>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</si>
  <si>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</si>
  <si>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</si>
  <si>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</si>
  <si>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</si>
  <si>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</si>
  <si>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</si>
  <si>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</si>
  <si>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</si>
  <si>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</si>
  <si>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</si>
  <si>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</si>
  <si>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</si>
  <si>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</si>
  <si>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</si>
  <si>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</si>
  <si>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</si>
  <si>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</si>
  <si>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</si>
  <si>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</si>
  <si>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</si>
  <si>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</si>
  <si>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</si>
  <si>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</si>
  <si>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</si>
  <si>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</si>
  <si>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</si>
  <si>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</si>
  <si>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</si>
  <si>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</si>
  <si>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</si>
  <si>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</si>
  <si>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</si>
  <si>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</si>
  <si>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</si>
  <si>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</si>
  <si>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</si>
  <si>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</si>
  <si>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</si>
  <si>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</si>
  <si>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</si>
  <si>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</si>
  <si>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</si>
  <si>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</si>
  <si>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</si>
  <si>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</si>
  <si>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</si>
  <si>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</si>
  <si>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</si>
  <si>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</si>
  <si>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</si>
  <si>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</si>
  <si>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</si>
  <si>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</si>
  <si>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</si>
  <si>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</si>
  <si>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</si>
  <si>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</si>
  <si>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</si>
  <si>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</si>
  <si>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</si>
  <si>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</si>
  <si>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</si>
  <si>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</si>
  <si>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</si>
  <si>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</si>
  <si>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</si>
  <si>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</si>
  <si>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</si>
  <si>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</si>
  <si>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</si>
  <si>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</si>
  <si>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</si>
  <si>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</si>
  <si>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</si>
  <si>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</si>
  <si>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</si>
  <si>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</si>
  <si>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</si>
  <si>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</si>
  <si>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</si>
  <si>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</si>
  <si>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</si>
  <si>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</si>
  <si>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</si>
  <si>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</si>
  <si>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</si>
  <si>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</si>
  <si>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</si>
  <si>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</si>
  <si>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</si>
  <si>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</si>
  <si>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</si>
  <si>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</si>
  <si>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</si>
  <si>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</si>
  <si>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</si>
  <si>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</si>
  <si>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</si>
  <si>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</si>
  <si>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</si>
  <si>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</si>
  <si>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</si>
  <si>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</si>
  <si>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</si>
  <si>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</si>
  <si>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</si>
  <si>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</si>
  <si>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</si>
  <si>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</si>
  <si>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</si>
  <si>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</si>
  <si>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</si>
  <si>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</si>
  <si>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</si>
  <si>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</si>
  <si>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</si>
  <si>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</si>
  <si>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</si>
  <si>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</si>
  <si>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</si>
  <si>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</si>
  <si>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</si>
  <si>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</si>
  <si>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</si>
  <si>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</si>
  <si>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</si>
  <si>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</si>
  <si>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</si>
  <si>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</si>
  <si>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</si>
  <si>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</si>
  <si>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</si>
  <si>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</si>
  <si>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</si>
  <si>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</si>
  <si>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</si>
  <si>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</si>
  <si>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</si>
  <si>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</si>
  <si>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</si>
  <si>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</si>
  <si>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</si>
  <si>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</si>
  <si>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</si>
  <si>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</si>
  <si>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</si>
  <si>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</si>
  <si>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</si>
  <si>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</si>
  <si>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</si>
  <si>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</si>
  <si>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</si>
  <si>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</si>
  <si>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</si>
  <si>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</si>
  <si>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</si>
  <si>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</si>
  <si>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</si>
  <si>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</si>
  <si>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</si>
  <si>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</si>
  <si>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</si>
  <si>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</si>
  <si>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</si>
  <si>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</si>
  <si>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</si>
  <si>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</si>
  <si>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</si>
  <si>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</si>
  <si>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</si>
  <si>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</si>
  <si>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</si>
  <si>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</si>
  <si>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</si>
  <si>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</si>
  <si>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</si>
  <si>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</si>
  <si>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</si>
  <si>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</si>
  <si>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</si>
  <si>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</si>
  <si>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</si>
  <si>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</si>
  <si>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</si>
  <si>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</si>
  <si>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</si>
  <si>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</si>
  <si>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</si>
  <si>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</si>
  <si>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</si>
  <si>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</si>
  <si>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</si>
  <si>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</si>
  <si>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</si>
  <si>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</si>
  <si>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</si>
  <si>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</si>
  <si>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</si>
  <si>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</si>
  <si>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</si>
  <si>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</si>
  <si>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</si>
  <si>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</si>
  <si>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</si>
  <si>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</si>
  <si>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</si>
  <si>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</si>
  <si>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</si>
  <si>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</si>
  <si>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</si>
  <si>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</si>
  <si>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</si>
  <si>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</si>
  <si>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</si>
  <si>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</si>
  <si>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</si>
  <si>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</si>
  <si>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</si>
  <si>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</si>
  <si>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</si>
  <si>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</si>
  <si>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</si>
  <si>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</si>
  <si>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</si>
  <si>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</si>
  <si>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</si>
  <si>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</si>
  <si>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</si>
  <si>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</si>
  <si>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</si>
  <si>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</si>
  <si>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</si>
  <si>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</si>
  <si>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</si>
  <si>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</si>
  <si>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</si>
  <si>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</si>
  <si>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</si>
  <si>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</si>
  <si>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</si>
  <si>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</si>
  <si>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</si>
  <si>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</si>
  <si>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</si>
  <si>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</si>
  <si>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</si>
  <si>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</si>
  <si>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</si>
  <si>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</si>
  <si>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</si>
  <si>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</si>
  <si>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</si>
  <si>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</si>
  <si>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</si>
  <si>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</si>
  <si>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</si>
  <si>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</si>
  <si>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</si>
  <si>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</si>
  <si>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</si>
  <si>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</si>
  <si>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</si>
  <si>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</si>
  <si>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</si>
  <si>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</si>
  <si>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</si>
  <si>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</si>
  <si>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</si>
  <si>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</si>
  <si>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</si>
  <si>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</si>
  <si>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</si>
  <si>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</si>
  <si>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</si>
  <si>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</si>
  <si>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</si>
  <si>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</si>
  <si>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</si>
  <si>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</si>
  <si>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</si>
  <si>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</si>
  <si>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</si>
  <si>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</si>
  <si>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</si>
  <si>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</si>
  <si>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</si>
  <si>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</si>
  <si>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</si>
  <si>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</si>
  <si>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</si>
  <si>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</si>
  <si>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</si>
  <si>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</si>
  <si>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</si>
  <si>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</si>
  <si>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</si>
  <si>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</si>
  <si>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</si>
  <si>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</si>
  <si>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</si>
  <si>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</si>
  <si>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</si>
  <si>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</si>
  <si>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</si>
  <si>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</si>
  <si>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</si>
  <si>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</si>
  <si>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</si>
  <si>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</si>
  <si>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</si>
  <si>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</si>
  <si>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</si>
  <si>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</si>
  <si>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</si>
  <si>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</si>
  <si>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</si>
  <si>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</si>
  <si>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</si>
  <si>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</si>
  <si>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</si>
  <si>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</si>
  <si>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</si>
  <si>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</si>
  <si>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</si>
  <si>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</si>
  <si>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</si>
  <si>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</si>
  <si>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</si>
  <si>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</si>
  <si>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</si>
  <si>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</si>
  <si>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</si>
  <si>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</si>
  <si>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</si>
  <si>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</si>
  <si>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</si>
  <si>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</si>
  <si>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</si>
  <si>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</si>
  <si>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</si>
  <si>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</si>
  <si>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</si>
  <si>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</si>
  <si>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</si>
  <si>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</si>
  <si>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</si>
  <si>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</si>
  <si>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</si>
  <si>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</si>
  <si>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</si>
  <si>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</si>
  <si>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</si>
  <si>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</si>
  <si>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</si>
  <si>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</si>
  <si>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</si>
  <si>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</si>
  <si>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</si>
  <si>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</si>
  <si>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</si>
  <si>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</si>
  <si>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</si>
  <si>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</si>
  <si>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</si>
  <si>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</si>
  <si>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</si>
  <si>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</si>
  <si>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</si>
  <si>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</si>
  <si>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</si>
  <si>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</si>
  <si>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</si>
  <si>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</si>
  <si>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</si>
  <si>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</si>
  <si>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</si>
  <si>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</si>
  <si>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</si>
  <si>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</si>
  <si>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</si>
  <si>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</si>
  <si>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</si>
  <si>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</si>
  <si>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</si>
  <si>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</si>
  <si>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</si>
  <si>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</si>
  <si>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</si>
  <si>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</si>
  <si>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</si>
  <si>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</si>
  <si>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</si>
  <si>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</si>
  <si>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</si>
  <si>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</si>
  <si>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</si>
  <si>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</si>
  <si>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</si>
  <si>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</si>
  <si>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</si>
  <si>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</si>
  <si>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</si>
  <si>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</si>
  <si>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</si>
  <si>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</si>
  <si>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</si>
  <si>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</si>
  <si>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</si>
  <si>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</si>
  <si>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</si>
  <si>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</si>
  <si>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</si>
  <si>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</si>
  <si>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</si>
  <si>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</si>
  <si>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</si>
  <si>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</si>
  <si>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</si>
  <si>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</si>
  <si>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</si>
  <si>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</si>
  <si>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</si>
  <si>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</si>
  <si>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</si>
  <si>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</si>
  <si>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</si>
  <si>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</si>
  <si>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</si>
  <si>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</si>
  <si>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</si>
  <si>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</si>
  <si>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</si>
  <si>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</si>
  <si>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</si>
  <si>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</si>
  <si>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</si>
  <si>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</si>
  <si>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</si>
  <si>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</si>
  <si>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</si>
  <si>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</si>
  <si>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</si>
  <si>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</si>
  <si>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</si>
  <si>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</si>
  <si>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</si>
  <si>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</si>
  <si>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</si>
  <si>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</si>
  <si>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</si>
  <si>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</si>
  <si>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</si>
  <si>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</si>
  <si>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</si>
  <si>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</si>
  <si>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</si>
  <si>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</si>
  <si>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</si>
  <si>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</si>
  <si>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</si>
  <si>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</si>
  <si>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</si>
  <si>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</si>
  <si>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</si>
  <si>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</si>
  <si>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</si>
  <si>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</si>
  <si>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</si>
  <si>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</si>
  <si>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</si>
  <si>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</si>
  <si>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</si>
  <si>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</si>
  <si>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</si>
  <si>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</si>
  <si>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</si>
  <si>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</si>
  <si>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</si>
  <si>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</si>
  <si>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</si>
  <si>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</si>
  <si>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</si>
  <si>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</si>
  <si>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</si>
  <si>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</si>
  <si>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</si>
  <si>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</si>
  <si>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</si>
  <si>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</si>
  <si>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</si>
  <si>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</si>
  <si>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</si>
  <si>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</si>
  <si>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</si>
  <si>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</si>
  <si>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</si>
  <si>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</si>
  <si>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</si>
  <si>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</si>
  <si>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</si>
  <si>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</si>
  <si>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</si>
  <si>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</si>
  <si>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</si>
  <si>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</si>
  <si>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</si>
  <si>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</si>
  <si>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</si>
  <si>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</si>
  <si>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</si>
  <si>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</si>
  <si>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</si>
  <si>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</si>
  <si>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</si>
  <si>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</si>
  <si>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</si>
  <si>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</si>
  <si>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</si>
  <si>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</si>
  <si>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</si>
  <si>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</si>
  <si>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</si>
  <si>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</si>
  <si>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</si>
  <si>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</si>
  <si>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</si>
  <si>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</si>
  <si>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</si>
  <si>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</si>
  <si>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</si>
  <si>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</si>
  <si>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</si>
  <si>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</si>
  <si>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</si>
  <si>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</si>
  <si>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</si>
  <si>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</si>
  <si>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</si>
  <si>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</si>
  <si>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</si>
  <si>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</si>
  <si>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</si>
  <si>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</si>
  <si>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</si>
  <si>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</si>
  <si>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</si>
  <si>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</si>
  <si>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</si>
  <si>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</si>
  <si>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</si>
  <si>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</si>
  <si>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</si>
  <si>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</si>
  <si>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</si>
  <si>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</si>
  <si>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</si>
  <si>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</si>
  <si>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</si>
  <si>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</si>
  <si>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</si>
  <si>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</si>
  <si>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</si>
  <si>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</si>
  <si>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</si>
  <si>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</si>
  <si>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</si>
  <si>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</si>
  <si>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</si>
  <si>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</si>
  <si>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</si>
  <si>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</si>
  <si>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</si>
  <si>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</si>
  <si>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</si>
  <si>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</si>
  <si>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</si>
  <si>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</si>
  <si>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</si>
  <si>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</si>
  <si>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</si>
  <si>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</si>
  <si>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</si>
  <si>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</si>
  <si>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</si>
  <si>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</si>
  <si>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</si>
  <si>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</si>
  <si>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</si>
  <si>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</si>
  <si>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</si>
  <si>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</si>
  <si>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</si>
  <si>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</si>
  <si>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</si>
  <si>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</si>
  <si>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</si>
  <si>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</si>
  <si>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</si>
  <si>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</si>
  <si>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</si>
  <si>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</si>
  <si>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</si>
  <si>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</si>
  <si>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</si>
  <si>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</si>
  <si>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</si>
  <si>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</si>
  <si>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</si>
  <si>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</si>
  <si>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</si>
  <si>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</si>
  <si>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</si>
  <si>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</si>
  <si>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</si>
  <si>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</si>
  <si>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</si>
  <si>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</si>
  <si>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</si>
  <si>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</si>
  <si>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</si>
  <si>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</si>
  <si>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</si>
  <si>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</si>
  <si>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</si>
  <si>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</si>
  <si>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</si>
  <si>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</si>
  <si>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</si>
  <si>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</si>
  <si>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</si>
  <si>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</si>
  <si>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</si>
  <si>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</si>
  <si>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</si>
  <si>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</si>
  <si>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</si>
  <si>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</si>
  <si>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</si>
  <si>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</si>
  <si>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</si>
  <si>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</si>
  <si>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</si>
  <si>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</si>
  <si>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</si>
  <si>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</si>
  <si>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</si>
  <si>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</si>
  <si>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</si>
  <si>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</si>
  <si>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</si>
  <si>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</si>
  <si>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</si>
  <si>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</si>
  <si>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</si>
  <si>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</si>
  <si>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</si>
  <si>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</si>
  <si>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</si>
  <si>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</si>
  <si>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</si>
  <si>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</si>
  <si>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</si>
  <si>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</si>
  <si>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</si>
  <si>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</si>
  <si>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</si>
  <si>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</si>
  <si>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</si>
  <si>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</si>
  <si>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</si>
  <si>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</si>
  <si>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</si>
  <si>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</si>
  <si>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</si>
  <si>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</si>
  <si>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</si>
  <si>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</si>
  <si>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</si>
  <si>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</si>
  <si>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</si>
  <si>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</si>
  <si>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</si>
  <si>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</si>
  <si>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</si>
  <si>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</si>
  <si>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</si>
  <si>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</si>
  <si>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</si>
  <si>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</si>
  <si>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</si>
  <si>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</si>
  <si>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</si>
  <si>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</si>
  <si>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</si>
  <si>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</si>
  <si>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</si>
  <si>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</si>
  <si>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</si>
  <si>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</si>
  <si>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</si>
  <si>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</si>
  <si>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</si>
  <si>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</si>
  <si>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</si>
  <si>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</si>
  <si>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</si>
  <si>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</si>
  <si>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</si>
  <si>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</si>
  <si>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</si>
  <si>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</si>
  <si>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</si>
  <si>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</si>
  <si>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</si>
  <si>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</si>
  <si>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</si>
  <si>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</si>
  <si>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</si>
  <si>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</si>
  <si>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</si>
  <si>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</si>
  <si>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</si>
  <si>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</si>
  <si>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</si>
  <si>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</si>
  <si>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</si>
  <si>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</si>
  <si>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</si>
  <si>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</si>
  <si>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</si>
  <si>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</si>
  <si>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</si>
  <si>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</si>
  <si>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</si>
  <si>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</si>
  <si>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</si>
  <si>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</si>
  <si>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</si>
  <si>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</si>
  <si>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</si>
  <si>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</si>
  <si>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</si>
  <si>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</si>
  <si>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</si>
  <si>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</si>
  <si>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</si>
  <si>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</si>
  <si>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</si>
  <si>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</si>
  <si>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</si>
  <si>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</si>
  <si>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</si>
  <si>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</si>
  <si>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</si>
  <si>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</si>
  <si>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</si>
  <si>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</si>
  <si>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</si>
  <si>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</si>
  <si>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</si>
  <si>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</si>
  <si>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</si>
  <si>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</si>
  <si>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</si>
  <si>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</si>
  <si>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</si>
  <si>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</si>
  <si>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</si>
  <si>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</si>
  <si>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</si>
  <si>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</si>
  <si>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</si>
  <si>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</si>
  <si>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</si>
  <si>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</si>
  <si>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</si>
  <si>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</si>
  <si>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</si>
  <si>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</si>
  <si>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</si>
  <si>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</si>
  <si>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</si>
  <si>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</si>
  <si>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</si>
  <si>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</si>
  <si>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</si>
  <si>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</si>
  <si>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</si>
  <si>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</si>
  <si>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</si>
  <si>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</si>
  <si>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</si>
  <si>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</si>
  <si>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</si>
  <si>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</si>
  <si>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</si>
  <si>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</si>
  <si>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</si>
  <si>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</si>
  <si>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</si>
  <si>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</si>
  <si>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</si>
  <si>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</si>
  <si>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</si>
  <si>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</si>
  <si>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</si>
  <si>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</si>
  <si>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</si>
  <si>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</si>
  <si>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</si>
  <si>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</si>
  <si>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</si>
  <si>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</si>
  <si>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</si>
  <si>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</si>
  <si>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</si>
  <si>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</si>
  <si>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</si>
  <si>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</si>
  <si>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</si>
  <si>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</si>
  <si>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</si>
  <si>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</si>
  <si>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</si>
  <si>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</si>
  <si>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</si>
  <si>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</si>
  <si>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</si>
  <si>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</si>
  <si>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</si>
  <si>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</si>
  <si>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</si>
  <si>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</si>
  <si>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</si>
  <si>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</si>
  <si>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</si>
  <si>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</si>
  <si>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</si>
  <si>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</si>
  <si>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</si>
  <si>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</si>
  <si>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</si>
  <si>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</si>
  <si>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</si>
  <si>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</si>
  <si>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</si>
  <si>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</si>
  <si>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</si>
  <si>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</si>
  <si>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</si>
  <si>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</si>
  <si>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</si>
  <si>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</si>
  <si>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</si>
  <si>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</si>
  <si>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</si>
  <si>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</si>
  <si>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</si>
  <si>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</si>
  <si>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</si>
  <si>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</si>
  <si>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</si>
  <si>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</si>
  <si>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</si>
  <si>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</si>
  <si>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</si>
  <si>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</si>
  <si>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</si>
  <si>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</si>
  <si>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</si>
  <si>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</si>
  <si>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</si>
  <si>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</si>
  <si>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</si>
  <si>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</si>
  <si>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</si>
  <si>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</si>
  <si>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</si>
  <si>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</si>
  <si>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</si>
  <si>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</si>
  <si>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</si>
  <si>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</si>
  <si>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</si>
  <si>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</si>
  <si>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</si>
  <si>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</si>
  <si>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</si>
  <si>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</si>
  <si>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</si>
  <si>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</si>
  <si>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</si>
  <si>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</si>
  <si>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</si>
  <si>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</si>
  <si>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</si>
  <si>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</si>
  <si>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</si>
  <si>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</si>
  <si>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</si>
  <si>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</si>
  <si>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</si>
  <si>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</si>
  <si>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</si>
  <si>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</si>
  <si>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</si>
  <si>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</si>
  <si>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</si>
  <si>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</si>
  <si>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</si>
  <si>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</si>
  <si>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</si>
  <si>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</si>
  <si>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</si>
  <si>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</si>
  <si>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</si>
  <si>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</si>
  <si>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</si>
  <si>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</si>
  <si>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</si>
  <si>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</si>
  <si>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</si>
  <si>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</si>
  <si>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</si>
  <si>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</si>
  <si>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</si>
  <si>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</si>
  <si>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</si>
  <si>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</si>
  <si>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</si>
  <si>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</si>
  <si>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</si>
  <si>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</si>
  <si>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</si>
  <si>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</si>
  <si>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</si>
  <si>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</si>
  <si>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</si>
  <si>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</si>
  <si>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</si>
  <si>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</si>
  <si>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</si>
  <si>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</si>
  <si>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</si>
  <si>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</si>
  <si>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</si>
  <si>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</si>
  <si>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</si>
  <si>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</si>
  <si>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</si>
  <si>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</si>
  <si>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</si>
  <si>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</si>
  <si>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</si>
  <si>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</si>
  <si>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</si>
  <si>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</si>
  <si>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</si>
  <si>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</si>
  <si>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</si>
  <si>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</si>
  <si>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</si>
  <si>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</si>
  <si>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</si>
  <si>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</si>
  <si>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</si>
  <si>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</si>
  <si>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</si>
  <si>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</si>
  <si>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</si>
  <si>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</si>
  <si>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</si>
  <si>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</si>
  <si>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</si>
  <si>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</si>
  <si>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</si>
  <si>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</si>
  <si>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</si>
  <si>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</si>
  <si>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</si>
  <si>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</si>
  <si>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</si>
  <si>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</si>
  <si>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</si>
  <si>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</si>
  <si>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</si>
  <si>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</si>
  <si>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</si>
  <si>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</si>
  <si>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</si>
  <si>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</si>
  <si>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</si>
  <si>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</si>
  <si>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</si>
  <si>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</si>
  <si>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</si>
  <si>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</si>
  <si>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</si>
  <si>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</si>
  <si>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</si>
  <si>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</si>
  <si>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</si>
  <si>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</si>
  <si>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</si>
  <si>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</si>
  <si>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</si>
  <si>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</si>
  <si>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</si>
  <si>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</si>
  <si>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</si>
  <si>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</si>
  <si>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</si>
  <si>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</si>
  <si>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</si>
  <si>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</si>
  <si>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</si>
  <si>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</si>
  <si>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</si>
  <si>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</si>
  <si>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</si>
  <si>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</si>
  <si>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</si>
  <si>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</si>
  <si>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</si>
  <si>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</si>
  <si>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</si>
  <si>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</si>
  <si>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</si>
  <si>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</si>
  <si>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</si>
  <si>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</si>
  <si>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</si>
  <si>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</si>
  <si>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</si>
  <si>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</si>
  <si>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</si>
  <si>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</si>
  <si>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</si>
  <si>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</si>
  <si>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</si>
  <si>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</si>
  <si>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</si>
  <si>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</si>
  <si>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</si>
  <si>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</si>
  <si>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</si>
  <si>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</si>
  <si>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</si>
  <si>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</si>
  <si>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</si>
  <si>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</si>
  <si>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</si>
  <si>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</si>
  <si>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</si>
  <si>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</si>
  <si>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</si>
  <si>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</si>
  <si>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</si>
  <si>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</si>
  <si>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</si>
  <si>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</si>
  <si>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</si>
  <si>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</si>
  <si>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</si>
  <si>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</si>
  <si>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</si>
  <si>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</si>
  <si>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</si>
  <si>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</si>
  <si>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</si>
  <si>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</si>
  <si>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</si>
  <si>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</si>
  <si>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</si>
  <si>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</si>
  <si>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</si>
  <si>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</si>
  <si>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</si>
  <si>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</si>
  <si>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</si>
  <si>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</si>
  <si>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</si>
  <si>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</si>
  <si>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</si>
  <si>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</si>
  <si>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</si>
  <si>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</si>
  <si>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</si>
  <si>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</si>
  <si>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</si>
  <si>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</si>
  <si>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</si>
  <si>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</si>
  <si>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</si>
  <si>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</si>
  <si>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</si>
  <si>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</si>
  <si>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</si>
  <si>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</si>
  <si>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</si>
  <si>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</si>
  <si>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</si>
  <si>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</si>
  <si>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</si>
  <si>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</si>
  <si>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</si>
  <si>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</si>
  <si>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</si>
  <si>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</si>
  <si>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</si>
  <si>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</si>
  <si>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</si>
  <si>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</si>
  <si>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</si>
  <si>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</si>
  <si>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</si>
  <si>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</si>
  <si>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</si>
  <si>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</si>
  <si>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</si>
  <si>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</si>
  <si>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</si>
  <si>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</si>
  <si>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</si>
  <si>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</si>
  <si>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</si>
  <si>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</si>
  <si>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</si>
  <si>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</si>
  <si>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</si>
  <si>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</si>
  <si>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</si>
  <si>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</si>
  <si>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</si>
  <si>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</si>
  <si>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</si>
  <si>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</si>
  <si>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</si>
  <si>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</si>
  <si>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</si>
  <si>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</si>
  <si>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</si>
  <si>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</si>
  <si>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</si>
  <si>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</si>
  <si>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</si>
  <si>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</si>
  <si>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</si>
  <si>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</si>
  <si>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</si>
  <si>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</si>
  <si>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</si>
  <si>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</si>
  <si>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</si>
  <si>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</si>
  <si>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</si>
  <si>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</si>
  <si>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</si>
  <si>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</si>
  <si>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</si>
  <si>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</si>
  <si>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</si>
  <si>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</si>
  <si>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</si>
  <si>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</si>
  <si>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</si>
  <si>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</si>
  <si>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</si>
  <si>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</si>
  <si>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</si>
  <si>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</si>
  <si>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</si>
  <si>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</si>
  <si>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</si>
  <si>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</si>
  <si>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</si>
  <si>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</si>
  <si>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</si>
  <si>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</si>
  <si>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</si>
  <si>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</si>
  <si>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</si>
  <si>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</si>
  <si>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</si>
  <si>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</si>
  <si>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</si>
  <si>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</si>
  <si>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</si>
  <si>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</si>
  <si>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</si>
  <si>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</si>
  <si>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</si>
  <si>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</si>
  <si>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</si>
  <si>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</si>
  <si>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</si>
  <si>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</si>
  <si>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</si>
  <si>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</si>
  <si>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</si>
  <si>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</si>
  <si>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</si>
  <si>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</si>
  <si>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</si>
  <si>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</si>
  <si>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</si>
  <si>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</si>
  <si>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</si>
  <si>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</si>
  <si>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</si>
  <si>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</si>
  <si>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</si>
  <si>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</si>
  <si>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</si>
  <si>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</si>
  <si>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</si>
  <si>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</si>
  <si>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</si>
  <si>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</si>
  <si>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</si>
  <si>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</si>
  <si>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</si>
  <si>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</si>
  <si>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</si>
  <si>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</si>
  <si>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</si>
  <si>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</si>
  <si>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</si>
  <si>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</si>
  <si>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</si>
  <si>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</si>
  <si>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</si>
  <si>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</si>
  <si>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</si>
  <si>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</si>
  <si>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</si>
  <si>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</si>
  <si>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</si>
  <si>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</si>
  <si>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</si>
  <si>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</si>
  <si>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</si>
  <si>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</si>
  <si>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</si>
  <si>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</si>
  <si>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</si>
  <si>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</si>
  <si>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</si>
  <si>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</si>
  <si>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</si>
  <si>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</si>
  <si>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</si>
  <si>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</si>
  <si>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</si>
  <si>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</si>
  <si>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</si>
  <si>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</si>
  <si>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</si>
  <si>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</si>
  <si>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</si>
  <si>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</si>
  <si>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</si>
  <si>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</si>
  <si>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</si>
  <si>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</si>
  <si>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</si>
  <si>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</si>
  <si>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</si>
  <si>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</si>
  <si>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</si>
  <si>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</si>
  <si>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</si>
  <si>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</si>
  <si>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</si>
  <si>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</si>
  <si>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</si>
  <si>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</si>
  <si>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</si>
  <si>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</si>
  <si>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</si>
  <si>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</si>
  <si>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</si>
  <si>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</si>
  <si>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</si>
  <si>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</si>
  <si>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</si>
  <si>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</si>
  <si>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</si>
  <si>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</si>
  <si>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</si>
  <si>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</si>
  <si>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</si>
  <si>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</si>
  <si>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</si>
  <si>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</si>
  <si>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</si>
  <si>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</si>
  <si>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</si>
  <si>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</si>
  <si>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</si>
  <si>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</si>
  <si>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</si>
  <si>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</si>
  <si>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</si>
  <si>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</si>
  <si>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</si>
  <si>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</si>
  <si>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</si>
  <si>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</si>
  <si>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</si>
  <si>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</si>
  <si>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</si>
  <si>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</si>
  <si>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</si>
  <si>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</si>
  <si>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</si>
  <si>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</si>
  <si>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</si>
  <si>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</si>
  <si>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</si>
  <si>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</si>
  <si>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</si>
  <si>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</si>
  <si>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</si>
  <si>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</si>
  <si>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</si>
  <si>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</si>
  <si>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</si>
  <si>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</si>
  <si>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</si>
  <si>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</si>
  <si>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</si>
  <si>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</si>
  <si>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</si>
  <si>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</si>
  <si>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</si>
  <si>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</si>
  <si>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</si>
  <si>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</si>
  <si>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</si>
  <si>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</si>
  <si>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</si>
  <si>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</si>
  <si>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</si>
  <si>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</si>
  <si>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</si>
  <si>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</si>
  <si>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</si>
  <si>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</si>
  <si>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</si>
  <si>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</si>
  <si>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</si>
  <si>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</si>
  <si>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</si>
  <si>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</si>
  <si>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</si>
  <si>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</si>
  <si>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</si>
  <si>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</si>
  <si>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</si>
  <si>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</si>
  <si>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</si>
  <si>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</si>
  <si>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</si>
  <si>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</si>
  <si>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</si>
  <si>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</si>
  <si>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</si>
  <si>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</si>
  <si>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</si>
  <si>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</si>
  <si>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</si>
  <si>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</si>
  <si>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</si>
  <si>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</si>
  <si>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</si>
  <si>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</si>
  <si>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</si>
  <si>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</si>
  <si>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</si>
  <si>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</si>
  <si>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</si>
  <si>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</si>
  <si>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</si>
  <si>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</si>
  <si>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</si>
  <si>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</si>
  <si>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</si>
  <si>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</si>
  <si>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</si>
  <si>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</si>
  <si>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</si>
  <si>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</si>
  <si>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</si>
  <si>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</si>
  <si>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</si>
  <si>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</si>
  <si>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</si>
  <si>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</si>
  <si>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</si>
  <si>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</si>
  <si>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</si>
  <si>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</si>
  <si>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</si>
  <si>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</si>
  <si>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</si>
  <si>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</si>
  <si>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</si>
  <si>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</si>
  <si>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</si>
  <si>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</si>
  <si>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</si>
  <si>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</si>
  <si>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</si>
  <si>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</si>
  <si>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</si>
  <si>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</si>
  <si>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</si>
  <si>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</si>
  <si>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</si>
  <si>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</si>
  <si>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</si>
  <si>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</si>
  <si>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</si>
  <si>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</si>
  <si>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</si>
  <si>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</si>
  <si>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</si>
  <si>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</si>
  <si>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</si>
  <si>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</si>
  <si>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</si>
  <si>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</si>
  <si>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</si>
  <si>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</si>
  <si>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</si>
  <si>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</si>
  <si>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</si>
  <si>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</si>
  <si>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</si>
  <si>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</si>
  <si>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</si>
  <si>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</si>
  <si>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</si>
  <si>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</si>
  <si>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</si>
  <si>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</si>
  <si>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</si>
  <si>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</si>
  <si>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</si>
  <si>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</si>
  <si>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</si>
  <si>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</si>
  <si>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</si>
  <si>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</si>
  <si>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</si>
  <si>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</si>
  <si>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</si>
  <si>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</si>
  <si>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</si>
  <si>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</si>
  <si>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</si>
  <si>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</si>
  <si>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</si>
  <si>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</si>
  <si>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</si>
  <si>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</si>
  <si>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</si>
  <si>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</si>
  <si>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</si>
  <si>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</si>
  <si>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</si>
  <si>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</si>
  <si>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</si>
  <si>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</si>
  <si>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</si>
  <si>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</si>
  <si>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</si>
  <si>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</si>
  <si>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</si>
  <si>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</si>
  <si>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</si>
  <si>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</si>
  <si>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</si>
  <si>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</si>
  <si>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</si>
  <si>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</si>
  <si>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</si>
  <si>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</si>
  <si>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</si>
  <si>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</si>
  <si>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</si>
  <si>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</si>
  <si>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</si>
  <si>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</si>
  <si>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</si>
  <si>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</si>
  <si>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</si>
  <si>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</si>
  <si>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</si>
  <si>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</si>
  <si>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</si>
  <si>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</si>
  <si>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</si>
  <si>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</si>
  <si>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</si>
  <si>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</si>
  <si>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</si>
  <si>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</si>
  <si>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</si>
  <si>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</si>
  <si>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</si>
  <si>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</si>
  <si>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</si>
  <si>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</si>
  <si>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</si>
  <si>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</si>
  <si>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</si>
  <si>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</si>
  <si>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</si>
  <si>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</si>
  <si>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</si>
  <si>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</si>
  <si>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</si>
  <si>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</si>
  <si>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</si>
  <si>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</si>
  <si>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</si>
  <si>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</si>
  <si>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</si>
  <si>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</si>
  <si>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</si>
  <si>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</si>
  <si>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</si>
  <si>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</si>
  <si>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</si>
  <si>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</si>
  <si>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</si>
  <si>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</si>
  <si>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</si>
  <si>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</si>
  <si>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</si>
  <si>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</si>
  <si>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</si>
  <si>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</si>
  <si>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</si>
  <si>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</si>
  <si>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</si>
  <si>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</si>
  <si>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</si>
  <si>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</si>
  <si>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</si>
  <si>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</si>
  <si>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</si>
  <si>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</si>
  <si>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</si>
  <si>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</si>
  <si>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</si>
  <si>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</si>
  <si>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</si>
  <si>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</si>
  <si>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</si>
  <si>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</si>
  <si>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</si>
  <si>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</si>
  <si>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</si>
  <si>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</si>
  <si>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</si>
  <si>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</si>
  <si>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</si>
  <si>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</si>
  <si>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</si>
  <si>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</si>
  <si>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</si>
  <si>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</si>
  <si>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</si>
  <si>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</si>
  <si>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</si>
  <si>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</si>
  <si>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</si>
  <si>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</si>
  <si>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</si>
  <si>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</si>
  <si>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</si>
  <si>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</si>
  <si>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</si>
  <si>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</si>
  <si>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</si>
  <si>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</si>
  <si>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</si>
  <si>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</si>
  <si>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</si>
  <si>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</si>
  <si>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</si>
  <si>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</si>
  <si>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</si>
  <si>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</si>
  <si>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</si>
  <si>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</si>
  <si>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</si>
  <si>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</si>
  <si>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</si>
  <si>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</si>
  <si>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</si>
  <si>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</si>
  <si>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</si>
  <si>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</si>
  <si>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</si>
  <si>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</si>
  <si>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</si>
  <si>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</si>
  <si>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</si>
  <si>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</si>
  <si>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</si>
  <si>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</si>
  <si>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</si>
  <si>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</si>
  <si>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</si>
  <si>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</si>
  <si>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</si>
  <si>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</si>
  <si>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</si>
  <si>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</si>
  <si>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</si>
  <si>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</si>
  <si>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</si>
  <si>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</si>
  <si>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</si>
  <si>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</si>
  <si>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</si>
  <si>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</si>
  <si>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</si>
  <si>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</si>
  <si>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</si>
  <si>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</si>
  <si>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</si>
  <si>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</si>
  <si>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</si>
  <si>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</si>
  <si>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</si>
  <si>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</si>
  <si>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</si>
  <si>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</si>
  <si>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</si>
  <si>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</si>
  <si>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</si>
  <si>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</si>
  <si>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</si>
  <si>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</si>
  <si>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</si>
  <si>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</si>
  <si>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</si>
  <si>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</si>
  <si>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</si>
  <si>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</si>
  <si>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</si>
  <si>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</si>
  <si>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</si>
  <si>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</si>
  <si>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</si>
  <si>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</si>
  <si>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</si>
  <si>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</si>
  <si>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</si>
  <si>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</si>
  <si>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</si>
  <si>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</si>
  <si>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</si>
  <si>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</si>
  <si>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</si>
  <si>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</si>
  <si>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</si>
  <si>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</si>
  <si>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</si>
  <si>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</si>
  <si>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</si>
  <si>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</si>
  <si>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</si>
  <si>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</si>
  <si>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</si>
  <si>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</si>
  <si>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</si>
  <si>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</si>
  <si>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</si>
  <si>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</si>
  <si>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</si>
  <si>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</si>
  <si>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</si>
  <si>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</si>
  <si>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</si>
  <si>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</si>
  <si>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</si>
  <si>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</si>
  <si>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</si>
  <si>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</si>
  <si>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</si>
  <si>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</si>
  <si>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</si>
  <si>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</si>
  <si>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</si>
  <si>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</si>
  <si>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</si>
  <si>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</si>
  <si>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</si>
  <si>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</si>
  <si>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</si>
  <si>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</si>
  <si>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</si>
  <si>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</si>
  <si>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</si>
  <si>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</si>
  <si>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</si>
  <si>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</si>
  <si>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</si>
  <si>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</si>
  <si>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</si>
  <si>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</si>
  <si>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</si>
  <si>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</si>
  <si>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</si>
  <si>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</si>
  <si>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</si>
  <si>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</si>
  <si>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</si>
  <si>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</si>
  <si>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</si>
  <si>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</si>
  <si>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</si>
  <si>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</si>
  <si>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</si>
  <si>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</si>
  <si>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</si>
  <si>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</si>
  <si>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</si>
  <si>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</si>
  <si>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</si>
  <si>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</si>
  <si>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</si>
  <si>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</si>
  <si>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</si>
  <si>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</si>
  <si>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</si>
  <si>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</si>
  <si>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</si>
  <si>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</si>
  <si>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</si>
  <si>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</si>
  <si>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</si>
  <si>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</si>
  <si>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</si>
  <si>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</si>
  <si>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</si>
  <si>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</si>
  <si>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</si>
  <si>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</si>
  <si>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</si>
  <si>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</si>
  <si>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</si>
  <si>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</si>
  <si>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</si>
  <si>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</si>
  <si>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</si>
  <si>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</si>
  <si>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</si>
  <si>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</si>
  <si>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</si>
  <si>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</si>
  <si>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</si>
  <si>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</si>
  <si>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</si>
  <si>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</si>
  <si>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</si>
  <si>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</si>
  <si>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</si>
  <si>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</si>
  <si>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</si>
  <si>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</si>
  <si>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</si>
  <si>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</si>
  <si>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</si>
  <si>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</si>
  <si>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</si>
  <si>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</si>
  <si>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</si>
  <si>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</si>
  <si>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</si>
  <si>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</si>
  <si>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</si>
  <si>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</si>
  <si>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</si>
  <si>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</si>
  <si>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</si>
  <si>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</si>
  <si>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</si>
  <si>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</si>
  <si>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</si>
  <si>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</si>
  <si>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</si>
  <si>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</si>
  <si>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</si>
  <si>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</si>
  <si>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</si>
  <si>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</si>
  <si>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</si>
  <si>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</si>
  <si>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</si>
  <si>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</si>
  <si>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</si>
  <si>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</si>
  <si>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</si>
  <si>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</si>
  <si>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</si>
  <si>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</si>
  <si>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</si>
  <si>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</si>
  <si>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</si>
  <si>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</si>
  <si>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</si>
  <si>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</si>
  <si>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</si>
  <si>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</si>
  <si>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</si>
  <si>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</si>
  <si>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</si>
  <si>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</si>
  <si>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</si>
  <si>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</si>
  <si>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</si>
  <si>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</si>
  <si>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</si>
  <si>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</si>
  <si>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</si>
  <si>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</si>
  <si>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</si>
  <si>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</si>
  <si>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</si>
  <si>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</si>
  <si>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</si>
  <si>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</si>
  <si>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</si>
  <si>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</si>
  <si>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</si>
  <si>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</si>
  <si>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</si>
  <si>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</si>
  <si>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</si>
  <si>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</si>
  <si>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</si>
  <si>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</si>
  <si>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</si>
  <si>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</si>
  <si>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</si>
  <si>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</si>
  <si>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</si>
  <si>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</si>
  <si>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</si>
  <si>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</si>
  <si>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</si>
  <si>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</si>
  <si>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</si>
  <si>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</si>
  <si>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</si>
  <si>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</si>
  <si>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</si>
  <si>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</si>
  <si>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</si>
  <si>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</si>
  <si>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</si>
  <si>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</si>
  <si>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</si>
  <si>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</si>
  <si>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</si>
  <si>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</si>
  <si>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</si>
  <si>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</si>
  <si>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</si>
  <si>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</si>
  <si>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</si>
  <si>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</si>
  <si>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</si>
  <si>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</si>
  <si>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</si>
  <si>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</si>
  <si>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</si>
  <si>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</si>
  <si>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</si>
  <si>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</si>
  <si>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</si>
  <si>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</si>
  <si>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</si>
  <si>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</si>
  <si>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</si>
  <si>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</si>
  <si>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</si>
  <si>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</si>
  <si>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</si>
  <si>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</si>
  <si>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</si>
  <si>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</si>
  <si>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</si>
  <si>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</si>
  <si>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</si>
  <si>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</si>
  <si>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</si>
  <si>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</si>
  <si>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</si>
  <si>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</si>
  <si>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</si>
  <si>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</si>
  <si>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</si>
  <si>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</si>
  <si>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</si>
  <si>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</si>
  <si>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</si>
  <si>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</si>
  <si>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</si>
  <si>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</si>
  <si>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</si>
  <si>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</si>
  <si>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</si>
  <si>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</si>
  <si>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</si>
  <si>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</si>
  <si>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</si>
  <si>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</si>
  <si>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</si>
  <si>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</si>
  <si>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</si>
  <si>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</si>
  <si>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</si>
  <si>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</si>
  <si>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</si>
  <si>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</si>
  <si>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</si>
  <si>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</si>
  <si>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</si>
  <si>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</si>
  <si>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</si>
  <si>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</si>
  <si>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</si>
  <si>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</si>
  <si>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</si>
  <si>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</si>
  <si>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</si>
  <si>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</si>
  <si>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</si>
  <si>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</si>
  <si>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</si>
  <si>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</si>
  <si>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</si>
  <si>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</si>
  <si>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</si>
  <si>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</si>
  <si>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</si>
  <si>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</si>
  <si>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</si>
  <si>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</si>
  <si>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</si>
  <si>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</si>
  <si>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</si>
  <si>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</si>
  <si>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</si>
  <si>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</si>
  <si>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</si>
  <si>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</si>
  <si>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</si>
  <si>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</si>
  <si>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</si>
  <si>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</si>
  <si>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</si>
  <si>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</si>
  <si>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</si>
  <si>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</si>
  <si>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</si>
  <si>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</si>
  <si>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</si>
  <si>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</si>
  <si>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</si>
  <si>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</si>
  <si>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</si>
  <si>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</si>
  <si>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</si>
  <si>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</si>
  <si>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</si>
  <si>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</si>
  <si>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</si>
  <si>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</si>
  <si>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</si>
  <si>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</si>
  <si>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</si>
  <si>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</si>
  <si>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</si>
  <si>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</si>
  <si>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</si>
  <si>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</si>
  <si>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</si>
  <si>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</si>
  <si>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</si>
  <si>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</si>
  <si>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</si>
  <si>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</si>
  <si>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</si>
  <si>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</si>
  <si>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</si>
  <si>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</si>
  <si>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</si>
  <si>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</si>
  <si>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</si>
  <si>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</si>
  <si>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</si>
  <si>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</si>
  <si>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</si>
  <si>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</si>
  <si>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</si>
  <si>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</si>
  <si>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</si>
  <si>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</si>
  <si>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</si>
  <si>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</si>
  <si>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</si>
  <si>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</si>
  <si>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</si>
  <si>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</si>
  <si>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</si>
  <si>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</si>
  <si>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</si>
  <si>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</si>
  <si>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</si>
  <si>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</si>
  <si>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</si>
  <si>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</si>
  <si>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</si>
  <si>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</si>
  <si>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</si>
  <si>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</si>
  <si>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</si>
  <si>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</si>
  <si>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</si>
  <si>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</si>
  <si>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</si>
  <si>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</si>
  <si>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</si>
  <si>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</si>
  <si>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</si>
  <si>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</si>
  <si>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</si>
  <si>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</si>
  <si>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</si>
  <si>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</si>
  <si>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</si>
  <si>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</si>
  <si>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</si>
  <si>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</si>
  <si>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</si>
  <si>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</si>
  <si>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</si>
  <si>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</si>
  <si>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</si>
  <si>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</si>
  <si>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</si>
  <si>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</si>
  <si>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</si>
  <si>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</si>
  <si>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</si>
  <si>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</si>
  <si>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</si>
  <si>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</si>
  <si>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</si>
  <si>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</si>
  <si>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</si>
  <si>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</si>
  <si>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</si>
  <si>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</si>
  <si>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</si>
  <si>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</si>
  <si>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</si>
  <si>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</si>
  <si>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</si>
  <si>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</si>
  <si>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</si>
  <si>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</si>
  <si>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</si>
  <si>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</si>
  <si>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</si>
  <si>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</si>
  <si>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</si>
  <si>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</si>
  <si>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</si>
  <si>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</si>
  <si>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</si>
  <si>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</si>
  <si>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</si>
  <si>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</si>
  <si>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</si>
  <si>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</si>
  <si>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</si>
  <si>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</si>
  <si>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</si>
  <si>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</si>
  <si>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</si>
  <si>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</si>
  <si>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</si>
  <si>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</si>
  <si>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</si>
  <si>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</si>
  <si>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</si>
  <si>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</si>
  <si>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</si>
  <si>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</si>
  <si>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</si>
  <si>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</si>
  <si>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</si>
  <si>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</si>
  <si>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</si>
  <si>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</si>
  <si>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</si>
  <si>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</si>
  <si>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</si>
  <si>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</si>
  <si>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</si>
  <si>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</si>
  <si>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</si>
  <si>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</si>
  <si>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</si>
  <si>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</si>
  <si>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</si>
  <si>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</si>
  <si>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</si>
  <si>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</si>
  <si>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</si>
  <si>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</si>
  <si>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</si>
  <si>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</si>
  <si>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</si>
  <si>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</si>
  <si>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</si>
  <si>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</si>
  <si>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</si>
  <si>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</si>
  <si>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</si>
  <si>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</si>
  <si>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</si>
  <si>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</si>
  <si>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</si>
  <si>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</si>
  <si>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</si>
  <si>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</si>
  <si>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</si>
  <si>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</si>
  <si>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</si>
  <si>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</si>
  <si>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</si>
  <si>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</si>
  <si>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</si>
  <si>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</si>
  <si>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</si>
  <si>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</si>
  <si>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</si>
  <si>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</si>
  <si>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</si>
  <si>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</si>
  <si>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</si>
  <si>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</si>
  <si>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</si>
  <si>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</si>
  <si>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</si>
  <si>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</si>
  <si>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</si>
  <si>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</si>
  <si>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</si>
  <si>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</si>
  <si>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</si>
  <si>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</si>
  <si>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</si>
  <si>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</si>
  <si>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</si>
  <si>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</si>
  <si>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</si>
  <si>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</si>
  <si>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</si>
  <si>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</si>
  <si>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</si>
  <si>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</si>
  <si>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</si>
  <si>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</si>
  <si>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</si>
  <si>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</si>
  <si>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</si>
  <si>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</si>
  <si>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</si>
  <si>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</si>
  <si>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</si>
  <si>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</si>
  <si>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</si>
  <si>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</si>
  <si>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</si>
  <si>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</si>
  <si>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</si>
  <si>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</si>
  <si>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</si>
  <si>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</si>
  <si>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</si>
  <si>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</si>
  <si>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</si>
  <si>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</si>
  <si>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</si>
  <si>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</si>
  <si>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</si>
  <si>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</si>
  <si>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</si>
  <si>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</si>
  <si>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</si>
  <si>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</si>
  <si>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</si>
  <si>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</si>
  <si>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</si>
  <si>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</si>
  <si>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</si>
  <si>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</si>
  <si>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</si>
  <si>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</si>
  <si>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</si>
  <si>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</si>
  <si>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</si>
  <si>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</si>
  <si>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</si>
  <si>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</si>
  <si>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</si>
  <si>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</si>
  <si>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</si>
  <si>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</si>
  <si>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</si>
  <si>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</si>
  <si>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</si>
  <si>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</si>
  <si>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</si>
  <si>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</si>
  <si>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</si>
  <si>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</si>
  <si>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</si>
  <si>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</si>
  <si>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</si>
  <si>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</si>
  <si>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</si>
  <si>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</si>
  <si>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</si>
  <si>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</si>
  <si>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</si>
  <si>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</si>
  <si>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</si>
  <si>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</si>
  <si>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</si>
  <si>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</si>
  <si>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</si>
  <si>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</si>
  <si>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</si>
  <si>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</si>
  <si>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</si>
  <si>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</si>
  <si>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</si>
  <si>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</si>
  <si>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</si>
  <si>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</si>
  <si>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</si>
  <si>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</si>
  <si>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</si>
  <si>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</si>
  <si>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</si>
  <si>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</si>
  <si>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</si>
  <si>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</si>
  <si>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</si>
  <si>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</si>
  <si>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</si>
  <si>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</si>
  <si>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</si>
  <si>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</si>
  <si>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</si>
  <si>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</si>
  <si>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</si>
  <si>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</si>
  <si>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</si>
  <si>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</si>
  <si>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</si>
  <si>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</si>
  <si>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</si>
  <si>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</si>
  <si>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</si>
  <si>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</si>
  <si>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</si>
  <si>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</si>
  <si>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</si>
  <si>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</si>
  <si>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</si>
  <si>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</si>
  <si>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</si>
  <si>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</si>
  <si>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</si>
  <si>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</si>
  <si>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</si>
  <si>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</si>
  <si>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</si>
  <si>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</si>
  <si>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</si>
  <si>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</si>
  <si>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</si>
  <si>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</si>
  <si>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</si>
  <si>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</si>
  <si>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</si>
  <si>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</si>
  <si>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</si>
  <si>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</si>
  <si>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</si>
  <si>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</si>
  <si>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</si>
  <si>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</si>
  <si>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</si>
  <si>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</si>
  <si>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</si>
  <si>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</si>
  <si>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</si>
  <si>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</si>
  <si>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</si>
  <si>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</si>
  <si>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</si>
  <si>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</si>
  <si>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</si>
  <si>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</si>
  <si>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</si>
  <si>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</si>
  <si>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</si>
  <si>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</si>
  <si>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</si>
  <si>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</si>
  <si>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</si>
  <si>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</si>
  <si>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</si>
  <si>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</si>
  <si>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</si>
  <si>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</si>
  <si>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</si>
  <si>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</si>
  <si>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</si>
  <si>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</si>
  <si>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</si>
  <si>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</si>
  <si>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</si>
  <si>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</si>
  <si>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</si>
  <si>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</si>
  <si>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</si>
  <si>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</si>
  <si>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</si>
  <si>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</si>
  <si>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</si>
  <si>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</si>
  <si>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</si>
  <si>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</si>
  <si>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</si>
  <si>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</si>
  <si>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</si>
  <si>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</si>
  <si>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</si>
  <si>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</si>
  <si>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</si>
  <si>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</si>
  <si>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</si>
  <si>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</si>
  <si>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</si>
  <si>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</si>
  <si>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</si>
  <si>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</si>
  <si>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</si>
  <si>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</si>
  <si>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</si>
  <si>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</si>
  <si>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</si>
  <si>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</si>
  <si>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</si>
  <si>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</si>
  <si>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</si>
  <si>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</si>
  <si>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</si>
  <si>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</si>
  <si>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</si>
  <si>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</si>
  <si>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</si>
  <si>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</si>
  <si>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</si>
  <si>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</si>
  <si>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</si>
  <si>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</si>
  <si>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</si>
  <si>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</si>
  <si>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</si>
  <si>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</si>
  <si>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</si>
  <si>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</si>
  <si>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</si>
  <si>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</si>
  <si>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</si>
  <si>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</si>
  <si>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</si>
  <si>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</si>
  <si>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</si>
  <si>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</si>
  <si>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</si>
  <si>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</si>
  <si>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</si>
  <si>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</si>
  <si>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</si>
  <si>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</si>
  <si>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</si>
  <si>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</si>
  <si>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</si>
  <si>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</si>
  <si>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</si>
  <si>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</si>
  <si>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</si>
  <si>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</si>
  <si>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</si>
  <si>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</si>
  <si>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</si>
  <si>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</si>
  <si>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</si>
  <si>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</si>
  <si>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</si>
  <si>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</si>
  <si>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</si>
  <si>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</si>
  <si>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</si>
  <si>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</si>
  <si>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</si>
  <si>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</si>
  <si>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</si>
  <si>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</si>
  <si>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</si>
  <si>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</si>
  <si>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</si>
  <si>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</si>
  <si>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</si>
  <si>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</si>
  <si>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</si>
  <si>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</si>
  <si>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</si>
  <si>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</si>
  <si>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</si>
  <si>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</si>
  <si>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</si>
  <si>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</si>
  <si>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</si>
  <si>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</si>
  <si>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</si>
  <si>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</si>
  <si>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</si>
  <si>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</si>
  <si>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</si>
  <si>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</si>
  <si>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</si>
  <si>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</si>
  <si>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</si>
  <si>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</si>
  <si>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</si>
  <si>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</si>
  <si>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</si>
  <si>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</si>
  <si>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</si>
  <si>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</si>
  <si>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</si>
  <si>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</si>
  <si>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</si>
  <si>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</si>
  <si>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</si>
  <si>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</si>
  <si>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</si>
  <si>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</si>
  <si>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</si>
  <si>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</si>
  <si>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</si>
  <si>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</si>
  <si>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</si>
  <si>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</si>
  <si>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</si>
  <si>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</si>
  <si>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</si>
  <si>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</si>
  <si>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</si>
  <si>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</si>
  <si>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</si>
  <si>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</si>
  <si>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</si>
  <si>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</si>
  <si>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</si>
  <si>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</si>
  <si>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</si>
  <si>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</si>
  <si>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</si>
  <si>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</si>
  <si>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</si>
  <si>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</si>
  <si>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</si>
  <si>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</si>
  <si>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</si>
  <si>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</si>
  <si>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</si>
  <si>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</si>
  <si>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</si>
  <si>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</si>
  <si>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</si>
  <si>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</si>
  <si>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</si>
  <si>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</si>
  <si>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</si>
  <si>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</si>
  <si>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</si>
  <si>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</si>
  <si>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</si>
  <si>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</si>
  <si>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</si>
  <si>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</si>
  <si>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</si>
  <si>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</si>
  <si>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</si>
  <si>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</si>
  <si>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</si>
  <si>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</si>
  <si>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</si>
  <si>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</si>
  <si>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</si>
  <si>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</si>
  <si>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</si>
  <si>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</si>
  <si>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</si>
  <si>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</si>
  <si>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</si>
  <si>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</si>
  <si>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</si>
  <si>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</si>
  <si>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</si>
  <si>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</si>
  <si>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</si>
  <si>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</si>
  <si>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</si>
  <si>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</si>
  <si>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</si>
  <si>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</si>
  <si>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</si>
  <si>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</si>
  <si>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</si>
  <si>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</si>
  <si>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</si>
  <si>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</si>
  <si>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</si>
  <si>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</si>
  <si>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</si>
  <si>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</si>
  <si>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</si>
  <si>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</si>
  <si>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</si>
  <si>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</si>
  <si>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</si>
  <si>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</si>
  <si>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</si>
  <si>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</si>
  <si>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</si>
  <si>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</si>
  <si>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</si>
  <si>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</si>
  <si>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</si>
  <si>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</si>
  <si>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</si>
  <si>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</si>
  <si>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</si>
  <si>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</si>
  <si>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</si>
  <si>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</si>
  <si>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</si>
  <si>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</si>
  <si>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</si>
  <si>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</si>
  <si>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</si>
  <si>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</si>
  <si>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</si>
  <si>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</si>
  <si>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</si>
  <si>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</si>
  <si>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</si>
  <si>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</si>
  <si>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</si>
  <si>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</si>
  <si>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</si>
  <si>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</si>
  <si>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</si>
  <si>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</si>
  <si>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</si>
  <si>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</si>
  <si>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</si>
  <si>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</si>
  <si>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</si>
  <si>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</si>
  <si>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</si>
  <si>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</si>
  <si>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</si>
  <si>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</si>
  <si>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</si>
  <si>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</si>
  <si>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</si>
  <si>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</si>
  <si>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</si>
  <si>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</si>
  <si>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</si>
  <si>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</si>
  <si>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</si>
  <si>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</si>
  <si>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</si>
  <si>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</si>
  <si>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</si>
  <si>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</si>
  <si>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</si>
  <si>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</si>
  <si>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</si>
  <si>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</si>
  <si>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</si>
  <si>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</si>
  <si>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</si>
  <si>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</si>
  <si>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</si>
  <si>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</si>
  <si>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</si>
  <si>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</si>
  <si>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</si>
  <si>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</si>
  <si>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</si>
  <si>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</si>
  <si>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</si>
  <si>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</si>
  <si>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</si>
  <si>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</si>
  <si>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</si>
  <si>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</si>
  <si>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</si>
  <si>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</si>
  <si>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</si>
  <si>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</si>
  <si>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</si>
  <si>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</si>
  <si>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</si>
  <si>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</si>
  <si>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</si>
  <si>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</si>
  <si>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</si>
  <si>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</si>
  <si>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</si>
  <si>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</si>
  <si>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</si>
  <si>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</si>
  <si>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</si>
  <si>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</si>
  <si>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</si>
  <si>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</si>
  <si>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</si>
  <si>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</si>
  <si>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</si>
  <si>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</si>
  <si>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</si>
  <si>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</si>
  <si>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</si>
  <si>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</si>
  <si>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</si>
  <si>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</si>
  <si>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</si>
  <si>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</si>
  <si>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</si>
  <si>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</si>
  <si>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</si>
  <si>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</si>
  <si>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</si>
  <si>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</si>
  <si>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</si>
  <si>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</si>
  <si>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</si>
  <si>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</si>
  <si>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</si>
  <si>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</si>
  <si>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</si>
  <si>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</si>
  <si>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</si>
  <si>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</si>
  <si>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</si>
  <si>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</si>
  <si>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</si>
  <si>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</si>
  <si>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</si>
  <si>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</si>
  <si>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</si>
  <si>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</si>
  <si>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</si>
  <si>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</si>
  <si>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</si>
  <si>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</si>
  <si>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</si>
  <si>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</si>
  <si>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</si>
  <si>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</si>
  <si>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</si>
  <si>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</si>
  <si>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</si>
  <si>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</si>
  <si>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</si>
  <si>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</si>
  <si>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</si>
  <si>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</si>
  <si>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</si>
  <si>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</si>
  <si>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</si>
  <si>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</si>
  <si>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</si>
  <si>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</si>
  <si>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</si>
  <si>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</si>
  <si>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</si>
  <si>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</si>
  <si>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</si>
  <si>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</si>
  <si>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</si>
  <si>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</si>
  <si>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</si>
  <si>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</si>
  <si>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</si>
  <si>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</si>
  <si>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</si>
  <si>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</si>
  <si>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</si>
  <si>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</si>
  <si>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</si>
  <si>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</si>
  <si>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</si>
  <si>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</si>
  <si>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</si>
  <si>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</si>
  <si>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</si>
  <si>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</si>
  <si>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</si>
  <si>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</si>
  <si>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</si>
  <si>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</si>
  <si>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</si>
  <si>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</si>
  <si>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</si>
  <si>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</si>
  <si>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</si>
  <si>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</si>
  <si>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</si>
  <si>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</si>
  <si>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</si>
  <si>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</si>
  <si>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</si>
  <si>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</si>
  <si>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</si>
  <si>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</si>
  <si>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</si>
  <si>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</si>
  <si>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</si>
  <si>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</si>
  <si>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</si>
  <si>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</si>
  <si>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</si>
  <si>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</si>
  <si>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</si>
  <si>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</si>
  <si>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</si>
  <si>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</si>
  <si>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</si>
  <si>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</si>
  <si>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</si>
  <si>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</si>
  <si>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</si>
  <si>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</si>
  <si>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</si>
  <si>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</si>
  <si>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</si>
  <si>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</si>
  <si>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</si>
  <si>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</si>
  <si>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</si>
  <si>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</si>
  <si>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</si>
  <si>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</si>
  <si>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</si>
  <si>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</si>
  <si>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</si>
  <si>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</si>
  <si>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</si>
  <si>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</si>
  <si>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</si>
  <si>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</si>
  <si>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</si>
  <si>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</si>
  <si>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</si>
  <si>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</si>
  <si>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</si>
  <si>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</si>
  <si>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</si>
  <si>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</si>
  <si>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</si>
  <si>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</si>
  <si>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</si>
  <si>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</si>
  <si>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</si>
  <si>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</si>
  <si>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</si>
  <si>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</si>
  <si>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</si>
  <si>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</si>
  <si>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</si>
  <si>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</si>
  <si>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</si>
  <si>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</si>
  <si>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</si>
  <si>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</si>
  <si>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</si>
  <si>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</si>
  <si>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</si>
  <si>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</si>
  <si>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</si>
  <si>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</si>
  <si>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</si>
  <si>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</si>
  <si>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</si>
  <si>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</si>
  <si>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</si>
  <si>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</si>
  <si>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</si>
  <si>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</si>
  <si>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</si>
  <si>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</si>
  <si>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</si>
  <si>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</si>
  <si>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</si>
  <si>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</si>
  <si>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</si>
  <si>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</si>
  <si>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</si>
  <si>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</si>
  <si>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</si>
  <si>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</si>
  <si>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</si>
  <si>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</si>
  <si>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</si>
  <si>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</si>
  <si>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</si>
  <si>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</si>
  <si>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</si>
  <si>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</si>
  <si>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</si>
  <si>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</si>
  <si>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</si>
  <si>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</si>
  <si>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</si>
  <si>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</si>
  <si>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</si>
  <si>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</si>
  <si>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</si>
  <si>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</si>
  <si>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</si>
  <si>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</si>
  <si>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</si>
  <si>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</si>
  <si>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</si>
  <si>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</si>
  <si>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</si>
  <si>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</si>
  <si>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</si>
  <si>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</si>
  <si>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</si>
  <si>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</si>
  <si>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</si>
  <si>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</si>
  <si>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</si>
  <si>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</si>
  <si>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</si>
  <si>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</si>
  <si>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</si>
  <si>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</si>
  <si>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</si>
  <si>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</si>
  <si>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</si>
  <si>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</si>
  <si>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</si>
  <si>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</si>
  <si>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</si>
  <si>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</si>
  <si>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</si>
  <si>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</si>
  <si>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</si>
  <si>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</si>
  <si>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</si>
  <si>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</si>
  <si>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</si>
  <si>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</si>
  <si>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</si>
  <si>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</si>
  <si>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</si>
  <si>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</si>
  <si>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</si>
  <si>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</si>
  <si>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</si>
  <si>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</si>
  <si>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</si>
  <si>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</si>
  <si>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</si>
  <si>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</si>
  <si>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</si>
  <si>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</si>
  <si>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</si>
  <si>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</si>
  <si>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</si>
  <si>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</si>
  <si>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</si>
  <si>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</si>
  <si>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</si>
  <si>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</si>
  <si>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</si>
  <si>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</si>
  <si>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</si>
  <si>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</si>
  <si>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</si>
  <si>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</si>
  <si>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</si>
  <si>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</si>
  <si>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</si>
  <si>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</si>
  <si>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</si>
  <si>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</si>
  <si>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</si>
  <si>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</si>
  <si>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</si>
  <si>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</si>
  <si>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</si>
  <si>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</si>
  <si>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</si>
  <si>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</si>
  <si>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</si>
  <si>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</si>
  <si>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</si>
  <si>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</si>
  <si>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</si>
  <si>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</si>
  <si>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</si>
  <si>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</si>
  <si>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</si>
  <si>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</si>
  <si>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</si>
  <si>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</si>
  <si>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</si>
  <si>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</si>
  <si>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</si>
  <si>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</si>
  <si>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</si>
  <si>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</si>
  <si>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</si>
  <si>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</si>
  <si>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</si>
  <si>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</si>
  <si>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</si>
  <si>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</si>
  <si>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</si>
  <si>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</si>
  <si>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</si>
  <si>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</si>
  <si>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</si>
  <si>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</si>
  <si>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</si>
  <si>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</si>
  <si>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</si>
  <si>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</si>
  <si>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</si>
  <si>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</si>
  <si>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</si>
  <si>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</si>
  <si>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</si>
  <si>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</si>
  <si>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</si>
  <si>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</si>
  <si>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</si>
  <si>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</si>
  <si>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</si>
  <si>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</si>
  <si>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</si>
  <si>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</si>
  <si>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</si>
  <si>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</si>
  <si>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</si>
  <si>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</si>
  <si>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</si>
  <si>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</si>
  <si>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</si>
  <si>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</si>
  <si>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</si>
  <si>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</si>
  <si>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</si>
  <si>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</si>
  <si>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</si>
  <si>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</si>
  <si>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</si>
  <si>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</si>
  <si>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</si>
  <si>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</si>
  <si>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</si>
  <si>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</si>
  <si>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</si>
  <si>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</si>
  <si>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</si>
  <si>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</si>
  <si>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</si>
  <si>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</si>
  <si>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</si>
  <si>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</si>
  <si>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</si>
  <si>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</si>
  <si>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</si>
  <si>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</si>
  <si>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</si>
  <si>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</si>
  <si>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</si>
  <si>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</si>
  <si>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</si>
  <si>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</si>
  <si>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</si>
  <si>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</si>
  <si>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</si>
  <si>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</si>
  <si>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</si>
  <si>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</si>
  <si>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</si>
  <si>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</si>
  <si>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</si>
  <si>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</si>
  <si>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</si>
  <si>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</si>
  <si>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</si>
  <si>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</si>
  <si>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</si>
  <si>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</si>
  <si>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</si>
  <si>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</si>
  <si>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</si>
  <si>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</si>
  <si>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</si>
  <si>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</si>
  <si>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</si>
  <si>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</si>
  <si>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</si>
  <si>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</si>
  <si>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</si>
  <si>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</si>
  <si>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</si>
  <si>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</si>
  <si>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</si>
  <si>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</si>
  <si>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</si>
  <si>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</si>
  <si>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</si>
  <si>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</si>
  <si>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</si>
  <si>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</si>
  <si>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</si>
  <si>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</si>
  <si>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</si>
  <si>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</si>
  <si>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</si>
  <si>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</si>
  <si>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</si>
  <si>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</si>
  <si>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</si>
  <si>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</si>
  <si>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</si>
  <si>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</si>
  <si>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</si>
  <si>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</si>
  <si>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</si>
  <si>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</si>
  <si>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</si>
  <si>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</si>
  <si>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</si>
  <si>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</si>
  <si>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</si>
  <si>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</si>
  <si>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</si>
  <si>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</si>
  <si>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</si>
  <si>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</si>
  <si>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</si>
  <si>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</si>
  <si>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</si>
  <si>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</si>
  <si>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</si>
  <si>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</si>
  <si>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</si>
  <si>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</si>
  <si>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</si>
  <si>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</si>
  <si>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</si>
  <si>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</si>
  <si>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</si>
  <si>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</si>
  <si>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</si>
  <si>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</si>
  <si>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</si>
  <si>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</si>
  <si>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</si>
  <si>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</si>
  <si>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</si>
  <si>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</si>
  <si>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</si>
  <si>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</si>
  <si>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</si>
  <si>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</si>
  <si>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</si>
  <si>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</si>
  <si>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</si>
  <si>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</si>
  <si>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</si>
  <si>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</si>
  <si>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</si>
  <si>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</si>
  <si>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</si>
  <si>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</si>
  <si>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</si>
  <si>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</si>
  <si>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</si>
  <si>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</si>
  <si>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</si>
  <si>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</si>
  <si>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</si>
  <si>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</si>
  <si>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</si>
  <si>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</si>
  <si>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</si>
  <si>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</si>
  <si>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</si>
  <si>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</si>
  <si>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</si>
  <si>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</si>
  <si>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</si>
  <si>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</si>
  <si>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</si>
  <si>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</si>
  <si>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</si>
  <si>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</si>
  <si>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</si>
  <si>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</si>
  <si>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</si>
  <si>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</si>
  <si>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</si>
  <si>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</si>
  <si>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</si>
  <si>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</si>
  <si>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</si>
  <si>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</si>
  <si>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</si>
  <si>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</si>
  <si>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</si>
  <si>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</si>
  <si>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</si>
  <si>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</si>
  <si>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</si>
  <si>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</si>
  <si>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</si>
  <si>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</si>
  <si>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</si>
  <si>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</si>
  <si>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</si>
  <si>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</si>
  <si>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</si>
  <si>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</si>
  <si>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</si>
  <si>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</si>
  <si>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</si>
  <si>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</si>
  <si>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</si>
  <si>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</si>
  <si>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</si>
  <si>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</si>
  <si>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</si>
  <si>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</si>
  <si>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</si>
  <si>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</si>
  <si>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</si>
  <si>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</si>
  <si>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</si>
  <si>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</si>
  <si>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</si>
  <si>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</si>
  <si>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</si>
  <si>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</si>
  <si>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</si>
  <si>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</si>
  <si>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</si>
  <si>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</si>
  <si>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</si>
  <si>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</si>
  <si>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</si>
  <si>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</si>
  <si>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</si>
  <si>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</si>
  <si>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</si>
  <si>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</si>
  <si>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</si>
  <si>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</si>
  <si>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</si>
  <si>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</si>
  <si>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</si>
  <si>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</si>
  <si>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</si>
  <si>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</si>
  <si>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</si>
  <si>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</si>
  <si>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</si>
  <si>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</si>
  <si>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</si>
  <si>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</si>
  <si>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</si>
  <si>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</si>
  <si>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</si>
  <si>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</si>
  <si>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</si>
  <si>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</si>
  <si>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</si>
  <si>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</si>
  <si>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</si>
  <si>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</si>
  <si>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</si>
  <si>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</si>
  <si>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</si>
  <si>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</si>
  <si>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</si>
  <si>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</si>
  <si>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</si>
  <si>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</si>
  <si>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</si>
  <si>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</si>
  <si>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</si>
  <si>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</si>
  <si>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</si>
  <si>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</si>
  <si>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</si>
  <si>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</si>
  <si>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</si>
  <si>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</si>
  <si>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</si>
  <si>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</si>
  <si>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</si>
  <si>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</si>
  <si>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</si>
  <si>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</si>
  <si>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</si>
  <si>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</si>
  <si>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</si>
  <si>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</si>
  <si>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</si>
  <si>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</si>
  <si>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</si>
  <si>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</si>
  <si>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</si>
  <si>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</si>
  <si>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</si>
  <si>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</si>
  <si>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</si>
  <si>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</si>
  <si>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</si>
  <si>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</si>
  <si>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</si>
  <si>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</si>
  <si>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</si>
  <si>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</si>
  <si>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</si>
  <si>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</si>
  <si>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</si>
  <si>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</si>
  <si>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</si>
  <si>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</si>
  <si>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</si>
  <si>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</si>
  <si>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</si>
  <si>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</si>
  <si>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</si>
  <si>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</si>
  <si>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</si>
  <si>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</si>
  <si>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</si>
  <si>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</si>
  <si>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</si>
  <si>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</si>
  <si>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</si>
  <si>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</si>
  <si>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</si>
  <si>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</si>
  <si>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</si>
  <si>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</si>
  <si>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</si>
  <si>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</si>
  <si>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</si>
  <si>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</si>
  <si>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</si>
  <si>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</si>
  <si>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</si>
  <si>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</si>
  <si>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</si>
  <si>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</si>
  <si>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</si>
  <si>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</si>
  <si>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</si>
  <si>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</si>
  <si>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</si>
  <si>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</si>
  <si>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</si>
  <si>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</si>
  <si>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</si>
  <si>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</si>
  <si>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</si>
  <si>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</si>
  <si>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</si>
  <si>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</si>
  <si>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</si>
  <si>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</si>
  <si>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</si>
  <si>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</si>
  <si>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</si>
  <si>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</si>
  <si>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</si>
  <si>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</si>
  <si>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</si>
  <si>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</si>
  <si>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</si>
  <si>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</si>
  <si>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</si>
  <si>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</si>
  <si>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</si>
  <si>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</si>
  <si>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</si>
  <si>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</si>
  <si>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</si>
  <si>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</si>
  <si>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</si>
  <si>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</si>
  <si>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</si>
  <si>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</si>
  <si>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</si>
  <si>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</si>
  <si>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</si>
  <si>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</si>
  <si>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</si>
  <si>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</si>
  <si>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</si>
  <si>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</si>
  <si>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</si>
  <si>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</si>
  <si>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</si>
  <si>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</si>
  <si>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</si>
  <si>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</si>
  <si>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</si>
  <si>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</si>
  <si>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</si>
  <si>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</si>
  <si>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</si>
  <si>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</si>
  <si>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</si>
  <si>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</si>
  <si>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</si>
  <si>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</si>
  <si>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</si>
  <si>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</si>
  <si>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</si>
  <si>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</si>
  <si>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</si>
  <si>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</si>
  <si>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</si>
  <si>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</si>
  <si>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</si>
  <si>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</si>
  <si>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</si>
  <si>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</si>
  <si>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</si>
  <si>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</si>
  <si>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</si>
  <si>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</si>
  <si>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</si>
  <si>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</si>
  <si>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</si>
  <si>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</si>
  <si>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</si>
  <si>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</si>
  <si>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</si>
  <si>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</si>
  <si>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</si>
  <si>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</si>
  <si>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</si>
  <si>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</si>
  <si>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</si>
  <si>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</si>
  <si>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</si>
  <si>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</si>
  <si>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</si>
  <si>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</si>
  <si>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</si>
  <si>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</si>
  <si>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</si>
  <si>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</si>
  <si>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</si>
  <si>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</si>
  <si>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</si>
  <si>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</si>
  <si>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</si>
  <si>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</si>
  <si>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</si>
  <si>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</si>
  <si>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</si>
  <si>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</si>
  <si>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</si>
  <si>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</si>
  <si>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</si>
  <si>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</si>
  <si>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</si>
  <si>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</si>
  <si>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</si>
  <si>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</si>
  <si>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</si>
  <si>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</si>
  <si>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</si>
  <si>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</si>
  <si>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</si>
  <si>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</si>
  <si>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</si>
  <si>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</si>
  <si>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</si>
  <si>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</si>
  <si>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</si>
  <si>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</si>
  <si>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</si>
  <si>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</si>
  <si>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</si>
  <si>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</si>
  <si>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</si>
  <si>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</si>
  <si>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</si>
  <si>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</si>
  <si>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</si>
  <si>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</si>
  <si>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</si>
  <si>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</si>
  <si>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</si>
  <si>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</si>
  <si>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</si>
  <si>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</si>
  <si>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</si>
  <si>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</si>
  <si>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</si>
  <si>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</si>
  <si>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</si>
  <si>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</si>
  <si>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</si>
  <si>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</si>
  <si>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</si>
  <si>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</si>
  <si>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</si>
  <si>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</si>
  <si>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</si>
  <si>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</si>
  <si>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</si>
  <si>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</si>
  <si>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</si>
  <si>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</si>
  <si>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</si>
  <si>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</si>
  <si>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</si>
  <si>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</si>
  <si>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</si>
  <si>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</si>
  <si>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</si>
  <si>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</si>
  <si>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</si>
  <si>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</si>
  <si>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</si>
  <si>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</si>
  <si>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</si>
  <si>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</si>
  <si>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</si>
  <si>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</si>
  <si>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</si>
  <si>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</si>
  <si>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</si>
  <si>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</si>
  <si>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</si>
  <si>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</si>
  <si>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</si>
  <si>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</si>
  <si>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</si>
  <si>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</si>
  <si>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</si>
  <si>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</si>
  <si>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</si>
  <si>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</si>
  <si>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</si>
  <si>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</si>
  <si>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</si>
  <si>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</si>
  <si>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</si>
  <si>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</si>
  <si>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</si>
  <si>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</si>
  <si>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</si>
  <si>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</si>
  <si>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</si>
  <si>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</si>
  <si>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</si>
  <si>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</si>
  <si>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</si>
  <si>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</si>
  <si>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</si>
  <si>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</si>
  <si>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</si>
  <si>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</si>
  <si>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</si>
  <si>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</si>
  <si>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</si>
  <si>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</si>
  <si>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</si>
  <si>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</si>
  <si>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</si>
  <si>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</si>
  <si>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</si>
  <si>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</si>
  <si>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</si>
  <si>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</si>
  <si>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</si>
  <si>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</si>
  <si>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</si>
  <si>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</si>
  <si>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</si>
  <si>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</si>
  <si>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</si>
  <si>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</si>
  <si>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</si>
  <si>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</si>
  <si>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</si>
  <si>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</si>
  <si>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</si>
  <si>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</si>
  <si>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</si>
  <si>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</si>
  <si>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</si>
  <si>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</si>
  <si>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</si>
  <si>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</si>
  <si>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</si>
  <si>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</si>
  <si>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</si>
  <si>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</si>
  <si>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</si>
  <si>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</si>
  <si>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</si>
  <si>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</si>
  <si>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</si>
  <si>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</si>
  <si>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</si>
  <si>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</si>
  <si>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</si>
  <si>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</si>
  <si>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</si>
  <si>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</si>
  <si>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</si>
  <si>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</si>
  <si>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</si>
  <si>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</si>
  <si>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</si>
  <si>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</si>
  <si>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</si>
  <si>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</si>
  <si>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</si>
  <si>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</si>
  <si>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</si>
  <si>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</si>
  <si>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</si>
  <si>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</si>
  <si>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</si>
  <si>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</si>
  <si>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</si>
  <si>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</si>
  <si>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</si>
  <si>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</si>
  <si>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</si>
  <si>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</si>
  <si>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</si>
  <si>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</si>
  <si>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</si>
  <si>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</si>
  <si>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</si>
  <si>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</si>
  <si>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</si>
  <si>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</si>
  <si>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</si>
  <si>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</si>
  <si>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</si>
  <si>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</si>
  <si>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</si>
  <si>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</si>
  <si>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</si>
  <si>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</si>
  <si>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</si>
  <si>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</si>
  <si>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</si>
  <si>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</si>
  <si>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</si>
  <si>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</si>
  <si>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</si>
  <si>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</si>
  <si>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</si>
  <si>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</si>
  <si>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</si>
  <si>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</si>
  <si>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</si>
  <si>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</si>
  <si>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</si>
  <si>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</si>
  <si>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</si>
  <si>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</si>
  <si>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</si>
  <si>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</si>
  <si>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</si>
  <si>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</si>
  <si>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</si>
  <si>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</si>
  <si>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</si>
  <si>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</si>
  <si>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</si>
  <si>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</si>
  <si>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</si>
  <si>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</si>
  <si>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</si>
  <si>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</si>
  <si>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</si>
  <si>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</si>
  <si>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</si>
  <si>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</si>
  <si>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</si>
  <si>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</si>
  <si>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</si>
  <si>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</si>
  <si>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</si>
  <si>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</si>
  <si>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</si>
  <si>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</si>
  <si>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</si>
  <si>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</si>
  <si>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</si>
  <si>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</si>
  <si>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</si>
  <si>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</si>
  <si>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</si>
  <si>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</si>
  <si>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</si>
  <si>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</si>
  <si>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</si>
  <si>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</si>
  <si>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</si>
  <si>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</si>
  <si>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</si>
  <si>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</si>
  <si>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</si>
  <si>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</si>
  <si>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</si>
  <si>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</si>
  <si>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</si>
  <si>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</si>
  <si>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</si>
  <si>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</si>
  <si>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</si>
  <si>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</si>
  <si>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</si>
  <si>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</si>
  <si>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</si>
  <si>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</si>
  <si>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</si>
  <si>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</si>
  <si>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</si>
  <si>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</si>
  <si>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</si>
  <si>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</si>
  <si>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</si>
  <si>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</si>
  <si>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</si>
  <si>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</si>
  <si>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</si>
  <si>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</si>
  <si>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</si>
  <si>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</si>
  <si>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</si>
  <si>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</si>
  <si>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</si>
  <si>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</si>
  <si>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</si>
  <si>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</si>
  <si>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</si>
  <si>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</si>
  <si>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</si>
  <si>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</si>
  <si>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</si>
  <si>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</si>
  <si>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</si>
  <si>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</si>
  <si>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</si>
  <si>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</si>
  <si>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</si>
  <si>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</si>
  <si>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</si>
  <si>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</si>
  <si>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</si>
  <si>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</si>
  <si>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</si>
  <si>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</si>
  <si>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</si>
  <si>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</si>
  <si>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</si>
  <si>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</si>
  <si>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</si>
  <si>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</si>
  <si>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</si>
  <si>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</si>
  <si>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</si>
  <si>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</si>
  <si>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</si>
  <si>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</si>
  <si>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</si>
  <si>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</si>
  <si>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</si>
  <si>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</si>
  <si>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</si>
  <si>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</si>
  <si>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</si>
  <si>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</si>
  <si>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</si>
  <si>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</si>
  <si>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</si>
  <si>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</si>
  <si>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</si>
  <si>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</si>
  <si>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</si>
  <si>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</si>
  <si>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</si>
  <si>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</si>
  <si>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</si>
  <si>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</si>
  <si>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</si>
  <si>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</si>
  <si>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</si>
  <si>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</si>
  <si>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</si>
  <si>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</si>
  <si>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</si>
  <si>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</si>
  <si>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</si>
  <si>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</si>
  <si>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</si>
  <si>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</si>
  <si>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</si>
  <si>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</si>
  <si>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</si>
  <si>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</si>
  <si>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</si>
  <si>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</si>
  <si>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</si>
  <si>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</si>
  <si>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</si>
  <si>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</si>
  <si>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</si>
  <si>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</si>
  <si>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</si>
  <si>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</si>
  <si>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</si>
  <si>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</si>
  <si>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</si>
  <si>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</si>
  <si>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</si>
  <si>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</si>
  <si>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</si>
  <si>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</si>
  <si>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</si>
  <si>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</si>
  <si>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</si>
  <si>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</si>
  <si>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</si>
  <si>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</si>
  <si>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</si>
  <si>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</si>
  <si>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</si>
  <si>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</si>
  <si>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</si>
  <si>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</si>
  <si>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</si>
  <si>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</si>
  <si>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</si>
  <si>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</si>
  <si>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</si>
  <si>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</si>
  <si>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</si>
  <si>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</si>
  <si>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</si>
  <si>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</si>
  <si>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</si>
  <si>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</si>
  <si>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</si>
  <si>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</si>
  <si>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</si>
  <si>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</si>
  <si>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</si>
  <si>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</si>
  <si>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</si>
  <si>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</si>
  <si>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</si>
  <si>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</si>
  <si>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</si>
  <si>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</si>
  <si>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</si>
  <si>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</si>
  <si>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</si>
  <si>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</si>
  <si>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</si>
  <si>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</si>
  <si>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</si>
  <si>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</si>
  <si>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</si>
  <si>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</si>
  <si>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</si>
  <si>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</si>
  <si>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</si>
  <si>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</si>
  <si>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</si>
  <si>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</si>
  <si>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</si>
  <si>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</si>
  <si>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</si>
  <si>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</si>
  <si>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</si>
  <si>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</si>
  <si>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</si>
  <si>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</si>
  <si>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</si>
  <si>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</si>
  <si>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</si>
  <si>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</si>
  <si>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</si>
  <si>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</si>
  <si>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</si>
  <si>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</si>
  <si>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</si>
  <si>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</si>
  <si>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</si>
  <si>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</si>
  <si>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</si>
  <si>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</si>
  <si>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</si>
  <si>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</si>
  <si>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</si>
  <si>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</si>
  <si>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</si>
  <si>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</si>
  <si>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</si>
  <si>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</si>
  <si>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</si>
  <si>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</si>
  <si>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</si>
  <si>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</si>
  <si>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</si>
  <si>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</si>
  <si>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</si>
  <si>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</si>
  <si>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</si>
  <si>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</si>
  <si>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</si>
  <si>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</si>
  <si>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</si>
  <si>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</si>
  <si>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</si>
  <si>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</si>
  <si>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</si>
  <si>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</si>
  <si>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</si>
  <si>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</si>
  <si>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</si>
  <si>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</si>
  <si>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</si>
  <si>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</si>
  <si>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</si>
  <si>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</si>
  <si>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</si>
  <si>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</si>
  <si>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</si>
  <si>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</si>
  <si>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</si>
  <si>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</si>
  <si>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</si>
  <si>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</si>
  <si>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</si>
  <si>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</si>
  <si>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</si>
  <si>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</si>
  <si>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</si>
  <si>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</si>
  <si>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</si>
  <si>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</si>
  <si>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</si>
  <si>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</si>
  <si>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</si>
  <si>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</si>
  <si>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</si>
  <si>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</si>
  <si>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</si>
  <si>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</si>
  <si>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</si>
  <si>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</si>
  <si>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</si>
  <si>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</si>
  <si>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</si>
  <si>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</si>
  <si>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</si>
  <si>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</si>
  <si>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</si>
  <si>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</si>
  <si>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</si>
  <si>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</si>
  <si>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</si>
  <si>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</si>
  <si>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</si>
  <si>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</si>
  <si>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</si>
  <si>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</si>
  <si>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</si>
  <si>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</si>
  <si>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</si>
  <si>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</si>
  <si>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</si>
  <si>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</si>
  <si>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</si>
  <si>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</si>
  <si>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</si>
  <si>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</si>
  <si>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</si>
  <si>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</si>
  <si>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</si>
  <si>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</si>
  <si>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</si>
  <si>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</si>
  <si>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</si>
  <si>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</si>
  <si>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</si>
  <si>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</si>
  <si>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</si>
  <si>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</si>
  <si>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</si>
  <si>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</si>
  <si>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</si>
  <si>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</si>
  <si>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</si>
  <si>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</si>
  <si>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</si>
  <si>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</si>
  <si>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</si>
  <si>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</si>
  <si>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</si>
  <si>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</si>
  <si>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</si>
  <si>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</si>
  <si>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</si>
  <si>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</si>
  <si>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</si>
  <si>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</si>
  <si>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</si>
  <si>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</si>
  <si>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</si>
  <si>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</si>
  <si>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</si>
  <si>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</si>
  <si>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</si>
  <si>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</si>
  <si>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</si>
  <si>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</si>
  <si>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</si>
  <si>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</si>
  <si>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</si>
  <si>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</si>
  <si>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</si>
  <si>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</si>
  <si>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</si>
  <si>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</si>
  <si>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</si>
  <si>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</si>
  <si>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</si>
  <si>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</si>
  <si>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</si>
  <si>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</si>
  <si>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</si>
  <si>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</si>
  <si>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</si>
  <si>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</si>
  <si>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</si>
  <si>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</si>
  <si>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</si>
  <si>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</si>
  <si>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</si>
  <si>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</si>
  <si>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</si>
  <si>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</si>
  <si>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</si>
  <si>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</si>
  <si>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</si>
  <si>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</si>
  <si>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</si>
  <si>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</si>
  <si>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</si>
  <si>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</si>
  <si>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</si>
  <si>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</si>
  <si>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</si>
  <si>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</si>
  <si>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</si>
  <si>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</si>
  <si>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</si>
  <si>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</si>
  <si>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</si>
  <si>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</si>
  <si>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</si>
  <si>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</si>
  <si>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</si>
  <si>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</si>
  <si>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</si>
  <si>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</si>
  <si>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</si>
  <si>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</si>
  <si>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</si>
  <si>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</si>
  <si>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</si>
  <si>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</si>
  <si>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</si>
  <si>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</si>
  <si>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</si>
  <si>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</si>
  <si>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</si>
  <si>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</si>
  <si>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</si>
  <si>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</si>
  <si>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</si>
  <si>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</si>
  <si>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</si>
  <si>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</si>
  <si>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</si>
  <si>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</si>
  <si>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</si>
  <si>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</si>
  <si>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</si>
  <si>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</si>
  <si>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</si>
  <si>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</si>
  <si>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</si>
  <si>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</si>
  <si>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</si>
  <si>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</si>
  <si>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</si>
  <si>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</si>
  <si>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</si>
  <si>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</si>
  <si>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</si>
  <si>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</si>
  <si>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</si>
  <si>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</si>
  <si>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</si>
  <si>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</si>
  <si>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</si>
  <si>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</si>
  <si>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</si>
  <si>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</si>
  <si>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</si>
  <si>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</si>
  <si>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</si>
  <si>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</si>
  <si>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</si>
  <si>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</si>
  <si>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</si>
  <si>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</si>
  <si>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</si>
  <si>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</si>
  <si>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</si>
  <si>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</si>
  <si>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</si>
  <si>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</si>
  <si>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</si>
  <si>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</si>
  <si>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</si>
  <si>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</si>
  <si>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</si>
  <si>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</si>
  <si>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</si>
  <si>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</si>
  <si>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</si>
  <si>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</si>
  <si>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</si>
  <si>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</si>
  <si>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</si>
  <si>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</si>
  <si>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</si>
  <si>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</si>
  <si>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</si>
  <si>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</si>
  <si>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</si>
  <si>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</si>
  <si>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</si>
  <si>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</si>
  <si>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</si>
  <si>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</si>
  <si>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</si>
  <si>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</si>
  <si>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</si>
  <si>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</si>
  <si>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</si>
  <si>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</si>
  <si>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</si>
  <si>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</si>
  <si>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</si>
  <si>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</si>
  <si>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</si>
  <si>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</si>
  <si>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</si>
  <si>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</si>
  <si>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</si>
  <si>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</si>
  <si>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</si>
  <si>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</si>
  <si>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</si>
  <si>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</si>
  <si>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</si>
  <si>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</si>
  <si>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</si>
  <si>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</si>
  <si>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</si>
  <si>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</si>
  <si>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</si>
  <si>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</si>
  <si>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</si>
  <si>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</si>
  <si>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</si>
  <si>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</si>
  <si>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</si>
  <si>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</si>
  <si>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</si>
  <si>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</si>
  <si>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</si>
  <si>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</si>
  <si>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</si>
  <si>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</si>
  <si>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</si>
  <si>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</si>
  <si>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</si>
  <si>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</si>
  <si>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</si>
  <si>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</si>
  <si>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</si>
  <si>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</si>
  <si>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</si>
  <si>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</si>
  <si>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</si>
  <si>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</si>
  <si>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</si>
  <si>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</si>
  <si>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</si>
  <si>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</si>
  <si>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</si>
  <si>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</si>
  <si>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</si>
  <si>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</si>
  <si>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</si>
  <si>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</si>
  <si>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</si>
  <si>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</si>
  <si>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</si>
  <si>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</si>
  <si>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</si>
  <si>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</si>
  <si>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</si>
  <si>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</si>
  <si>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</si>
  <si>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</si>
  <si>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</si>
  <si>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</si>
  <si>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</si>
  <si>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</si>
  <si>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</si>
  <si>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</si>
  <si>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</si>
  <si>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</si>
  <si>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</si>
  <si>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</si>
  <si>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</si>
  <si>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</si>
  <si>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</si>
  <si>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</si>
  <si>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</si>
  <si>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</si>
  <si>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</si>
  <si>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</si>
  <si>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</si>
  <si>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</si>
  <si>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</si>
  <si>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</si>
  <si>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</si>
  <si>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</si>
  <si>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</si>
  <si>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</si>
  <si>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</si>
  <si>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</si>
  <si>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</si>
  <si>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</si>
  <si>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</si>
  <si>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</si>
  <si>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</si>
  <si>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</si>
  <si>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</si>
  <si>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</si>
  <si>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</si>
  <si>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</si>
  <si>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</si>
  <si>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</si>
  <si>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</si>
  <si>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</si>
  <si>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</si>
  <si>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</si>
  <si>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</si>
  <si>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</si>
  <si>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</si>
  <si>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</si>
  <si>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</si>
  <si>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</si>
  <si>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</si>
  <si>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</si>
  <si>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</si>
  <si>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</si>
  <si>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</si>
  <si>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</si>
  <si>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</si>
  <si>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</si>
  <si>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</si>
  <si>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</si>
  <si>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</si>
  <si>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</si>
  <si>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</si>
  <si>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</si>
  <si>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</si>
  <si>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</si>
  <si>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</si>
  <si>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</si>
  <si>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</si>
  <si>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</si>
  <si>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</si>
  <si>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</si>
  <si>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</si>
  <si>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</si>
  <si>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</si>
  <si>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</si>
  <si>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</si>
  <si>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</si>
  <si>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</si>
  <si>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</si>
  <si>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</si>
  <si>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</si>
  <si>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</si>
  <si>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</si>
  <si>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</si>
  <si>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</si>
  <si>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</si>
  <si>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</si>
  <si>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</si>
  <si>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</si>
  <si>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</si>
  <si>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</si>
  <si>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</si>
  <si>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</si>
  <si>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</si>
  <si>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</si>
  <si>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</si>
  <si>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</si>
  <si>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</si>
  <si>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</si>
  <si>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</si>
  <si>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</si>
  <si>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</si>
  <si>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</si>
  <si>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</si>
  <si>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</si>
  <si>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</si>
  <si>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</si>
  <si>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</si>
  <si>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</si>
  <si>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</si>
  <si>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</si>
  <si>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</si>
  <si>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</si>
  <si>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</si>
  <si>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</si>
  <si>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</si>
  <si>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</si>
  <si>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</si>
  <si>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</si>
  <si>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</si>
  <si>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</si>
  <si>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</si>
  <si>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</si>
  <si>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</si>
  <si>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</si>
  <si>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</si>
  <si>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</si>
  <si>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</si>
  <si>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</si>
  <si>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</si>
  <si>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</si>
  <si>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</si>
  <si>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</si>
  <si>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</si>
  <si>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</si>
  <si>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</si>
  <si>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</si>
  <si>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</si>
  <si>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</si>
  <si>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</si>
  <si>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</si>
  <si>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</si>
  <si>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</si>
  <si>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</si>
  <si>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</si>
  <si>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</si>
  <si>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</si>
  <si>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</si>
  <si>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</si>
  <si>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</si>
  <si>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</si>
  <si>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</si>
  <si>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</si>
  <si>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</si>
  <si>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</si>
  <si>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</si>
  <si>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</si>
  <si>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</si>
  <si>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</si>
  <si>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</si>
  <si>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</si>
  <si>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</si>
  <si>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</si>
  <si>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</si>
  <si>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</si>
  <si>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</si>
  <si>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</si>
  <si>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</si>
  <si>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</si>
  <si>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</si>
  <si>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</si>
  <si>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</si>
  <si>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</si>
  <si>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</si>
  <si>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</si>
  <si>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</si>
  <si>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</si>
  <si>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</si>
  <si>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</si>
  <si>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</si>
  <si>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</si>
  <si>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</si>
  <si>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</si>
  <si>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</si>
  <si>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</si>
  <si>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</si>
  <si>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</si>
  <si>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</si>
  <si>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</si>
  <si>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</si>
  <si>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</si>
  <si>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</si>
  <si>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</si>
  <si>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</si>
  <si>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</si>
  <si>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</si>
  <si>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</si>
  <si>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</si>
  <si>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</si>
  <si>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</si>
  <si>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</si>
  <si>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</si>
  <si>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</si>
  <si>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</si>
  <si>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</si>
  <si>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</si>
  <si>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</si>
  <si>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</si>
  <si>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</si>
  <si>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</si>
  <si>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</si>
  <si>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</si>
  <si>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</si>
  <si>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</si>
  <si>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</si>
  <si>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</si>
  <si>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</si>
  <si>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</si>
  <si>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</si>
  <si>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</si>
  <si>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</si>
  <si>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</si>
  <si>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</si>
  <si>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</si>
  <si>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</si>
  <si>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</si>
  <si>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</si>
  <si>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</si>
  <si>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</si>
  <si>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</si>
  <si>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</si>
  <si>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</si>
  <si>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</si>
  <si>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</si>
  <si>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</si>
  <si>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</si>
  <si>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</si>
  <si>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</si>
  <si>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</si>
  <si>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</si>
  <si>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</si>
  <si>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</si>
  <si>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</si>
  <si>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</si>
  <si>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</si>
  <si>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</si>
  <si>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</si>
  <si>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</si>
  <si>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</si>
  <si>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</si>
  <si>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</si>
  <si>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</si>
  <si>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</si>
  <si>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</si>
  <si>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</si>
  <si>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</si>
  <si>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</si>
  <si>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</si>
  <si>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</si>
  <si>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</si>
  <si>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</si>
  <si>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</si>
  <si>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</si>
  <si>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</si>
  <si>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</si>
  <si>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</si>
  <si>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</si>
  <si>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</si>
  <si>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</si>
  <si>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</si>
  <si>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</si>
  <si>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</si>
  <si>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</si>
  <si>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</si>
  <si>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</si>
  <si>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</si>
  <si>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</si>
  <si>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</si>
  <si>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</si>
  <si>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</si>
  <si>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</si>
  <si>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</si>
  <si>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</si>
  <si>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</si>
  <si>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</si>
  <si>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</si>
  <si>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</si>
  <si>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</si>
  <si>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</si>
  <si>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</si>
  <si>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</si>
  <si>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</si>
  <si>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</si>
  <si>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</si>
  <si>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</si>
  <si>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</si>
  <si>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</si>
  <si>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</si>
  <si>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</si>
  <si>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</si>
  <si>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</si>
  <si>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</si>
  <si>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</si>
  <si>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</si>
  <si>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</si>
  <si>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</si>
  <si>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</si>
  <si>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</si>
  <si>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</si>
  <si>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</si>
  <si>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</si>
  <si>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</si>
  <si>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</si>
  <si>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</si>
  <si>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</si>
  <si>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</si>
  <si>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</si>
  <si>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</si>
  <si>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</si>
  <si>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</si>
  <si>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</si>
  <si>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</si>
  <si>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</si>
  <si>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</si>
  <si>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</si>
  <si>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</si>
  <si>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</si>
  <si>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</si>
  <si>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</si>
  <si>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</si>
  <si>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</si>
  <si>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</si>
  <si>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</si>
  <si>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</si>
  <si>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</si>
  <si>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</si>
  <si>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</si>
  <si>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</si>
  <si>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</si>
  <si>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</si>
  <si>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</si>
  <si>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</si>
  <si>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</si>
  <si>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</si>
  <si>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</si>
  <si>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</si>
  <si>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</si>
  <si>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</si>
  <si>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</si>
  <si>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</si>
  <si>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</si>
  <si>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</si>
  <si>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</si>
  <si>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</si>
  <si>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</si>
  <si>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</si>
  <si>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</si>
  <si>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</si>
  <si>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</si>
  <si>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</si>
  <si>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</si>
  <si>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</si>
  <si>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</si>
  <si>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</si>
  <si>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</si>
  <si>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</si>
  <si>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</si>
  <si>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</si>
  <si>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</si>
  <si>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</si>
  <si>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</si>
  <si>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</si>
  <si>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</si>
  <si>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</si>
  <si>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</si>
  <si>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</si>
  <si>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</si>
  <si>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</si>
  <si>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</si>
  <si>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</si>
  <si>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</si>
  <si>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</si>
  <si>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</si>
  <si>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</si>
  <si>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</si>
  <si>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</si>
  <si>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</si>
  <si>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</si>
  <si>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</si>
  <si>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</si>
  <si>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</si>
  <si>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</si>
  <si>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</si>
  <si>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</si>
  <si>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</si>
  <si>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</si>
  <si>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</si>
  <si>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</si>
  <si>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</si>
  <si>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</si>
  <si>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</si>
  <si>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</si>
  <si>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</si>
  <si>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</si>
  <si>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</si>
  <si>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</si>
  <si>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</si>
  <si>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</si>
  <si>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</si>
  <si>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</si>
  <si>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</si>
  <si>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</si>
  <si>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</si>
  <si>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</si>
  <si>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</si>
  <si>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</si>
  <si>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</si>
  <si>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</si>
  <si>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</si>
  <si>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</si>
  <si>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</si>
  <si>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</si>
  <si>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</si>
  <si>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</si>
  <si>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</si>
  <si>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</si>
  <si>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</si>
  <si>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</si>
  <si>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</si>
  <si>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</si>
  <si>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</si>
  <si>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</si>
  <si>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</si>
  <si>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</si>
  <si>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</si>
  <si>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</si>
  <si>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</si>
  <si>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</si>
  <si>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</si>
  <si>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</si>
  <si>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</si>
  <si>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</si>
  <si>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</si>
  <si>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</si>
  <si>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</si>
  <si>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</si>
  <si>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</si>
  <si>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</si>
  <si>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</si>
  <si>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</si>
  <si>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</si>
  <si>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</si>
  <si>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</si>
  <si>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</si>
  <si>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</si>
  <si>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</si>
  <si>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</si>
  <si>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</si>
  <si>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</si>
  <si>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</si>
  <si>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</si>
  <si>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</si>
  <si>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</si>
  <si>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</si>
  <si>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</si>
  <si>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</si>
  <si>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</si>
  <si>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</si>
  <si>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</si>
  <si>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</si>
  <si>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</si>
  <si>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</si>
  <si>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</si>
  <si>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</si>
  <si>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</si>
  <si>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</si>
  <si>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</si>
  <si>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</si>
  <si>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</si>
  <si>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</si>
  <si>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</si>
  <si>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</si>
  <si>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</si>
  <si>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</si>
  <si>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</si>
  <si>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</si>
  <si>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</si>
  <si>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</si>
  <si>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</si>
  <si>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</si>
  <si>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</si>
  <si>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</si>
  <si>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</si>
  <si>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</si>
  <si>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</si>
  <si>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</si>
  <si>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</si>
  <si>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</si>
  <si>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</si>
  <si>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</si>
  <si>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</si>
  <si>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</si>
  <si>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</si>
  <si>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</si>
  <si>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</si>
  <si>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</si>
  <si>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</si>
  <si>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</si>
  <si>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</si>
  <si>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</si>
  <si>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</si>
  <si>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</si>
  <si>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</si>
  <si>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</si>
  <si>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</si>
  <si>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</si>
  <si>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</si>
  <si>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</si>
  <si>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</si>
  <si>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</si>
  <si>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</si>
  <si>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</si>
  <si>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</si>
  <si>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</si>
  <si>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</si>
  <si>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</si>
  <si>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</si>
  <si>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</si>
  <si>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</si>
  <si>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</si>
  <si>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</si>
  <si>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</si>
  <si>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</si>
  <si>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</si>
  <si>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</si>
  <si>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</si>
  <si>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</si>
  <si>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</si>
  <si>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</si>
  <si>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</si>
  <si>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</si>
  <si>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</si>
  <si>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</si>
  <si>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</si>
  <si>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</si>
  <si>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</si>
  <si>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</si>
  <si>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</si>
  <si>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</si>
  <si>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</si>
  <si>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</si>
  <si>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</si>
  <si>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</si>
  <si>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</si>
  <si>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</si>
  <si>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</si>
  <si>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</si>
  <si>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</si>
  <si>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</si>
  <si>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</si>
  <si>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</si>
  <si>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</si>
  <si>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</si>
  <si>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</si>
  <si>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</si>
  <si>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</si>
  <si>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</si>
  <si>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</si>
  <si>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</si>
  <si>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</si>
  <si>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</si>
  <si>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</si>
  <si>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</si>
  <si>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</si>
  <si>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</si>
  <si>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</si>
  <si>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</si>
  <si>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</si>
  <si>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</si>
  <si>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</si>
  <si>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</si>
  <si>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</si>
  <si>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</si>
  <si>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</si>
  <si>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</si>
  <si>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</si>
  <si>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</si>
  <si>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</si>
  <si>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</si>
  <si>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</si>
  <si>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</si>
  <si>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</si>
  <si>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</si>
  <si>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</si>
  <si>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</si>
  <si>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</si>
  <si>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</si>
  <si>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</si>
  <si>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</si>
  <si>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</si>
  <si>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</si>
  <si>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</si>
  <si>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</si>
  <si>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</si>
  <si>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</si>
  <si>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</si>
  <si>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</si>
  <si>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</si>
  <si>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</si>
  <si>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</si>
  <si>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</si>
  <si>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</si>
  <si>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</si>
  <si>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</si>
  <si>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</si>
  <si>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</si>
  <si>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</si>
  <si>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</si>
  <si>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</si>
  <si>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</si>
  <si>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</si>
  <si>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</si>
  <si>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</si>
  <si>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</si>
  <si>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</si>
  <si>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</si>
  <si>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</si>
  <si>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</si>
  <si>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</si>
  <si>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</si>
  <si>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</si>
  <si>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</si>
  <si>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</si>
  <si>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</si>
  <si>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</si>
  <si>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</si>
  <si>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</si>
  <si>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</si>
  <si>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</si>
  <si>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</si>
  <si>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</si>
  <si>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</si>
  <si>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</si>
  <si>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</si>
  <si>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</si>
  <si>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</si>
  <si>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</si>
  <si>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</si>
  <si>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</si>
  <si>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</si>
  <si>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</si>
  <si>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</si>
  <si>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</si>
  <si>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</si>
  <si>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</si>
  <si>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</si>
  <si>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</si>
  <si>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</si>
  <si>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</si>
  <si>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</si>
  <si>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</si>
  <si>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</si>
  <si>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</si>
  <si>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</si>
  <si>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</si>
  <si>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</si>
  <si>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</si>
  <si>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</si>
  <si>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</si>
  <si>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</si>
  <si>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</si>
  <si>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</si>
  <si>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</si>
  <si>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</si>
  <si>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</si>
  <si>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</si>
  <si>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</si>
  <si>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</si>
  <si>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</si>
  <si>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</si>
  <si>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</si>
  <si>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</si>
  <si>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</si>
  <si>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</si>
  <si>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</si>
  <si>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</si>
  <si>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</si>
  <si>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</si>
  <si>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</si>
  <si>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</si>
  <si>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</si>
  <si>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</si>
  <si>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</si>
  <si>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</si>
  <si>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</si>
  <si>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</si>
  <si>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</si>
  <si>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</si>
  <si>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</si>
  <si>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</si>
  <si>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</si>
  <si>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</si>
  <si>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</si>
  <si>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</si>
  <si>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</si>
  <si>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</si>
  <si>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</si>
  <si>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</si>
  <si>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</si>
  <si>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</si>
  <si>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</si>
  <si>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</si>
  <si>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</si>
  <si>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</si>
  <si>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</si>
  <si>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</si>
  <si>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</si>
  <si>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</si>
  <si>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</si>
  <si>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</si>
  <si>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</si>
  <si>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</si>
  <si>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</si>
  <si>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</si>
  <si>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</si>
  <si>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</si>
  <si>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</si>
  <si>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</si>
  <si>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</si>
  <si>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</si>
  <si>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</si>
  <si>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</si>
  <si>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</si>
  <si>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</si>
  <si>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</si>
  <si>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</si>
  <si>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</si>
  <si>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</si>
  <si>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</si>
  <si>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</si>
  <si>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</si>
  <si>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</si>
  <si>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</si>
  <si>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</si>
  <si>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</si>
  <si>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</si>
  <si>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</si>
  <si>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</si>
  <si>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</si>
  <si>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</si>
  <si>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</si>
  <si>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</si>
  <si>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</si>
  <si>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</si>
  <si>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</si>
  <si>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</si>
  <si>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</si>
  <si>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</si>
  <si>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</si>
  <si>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</si>
  <si>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</si>
  <si>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</si>
  <si>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</si>
  <si>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</si>
  <si>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</si>
  <si>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</si>
  <si>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</si>
  <si>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</si>
  <si>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</si>
  <si>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</si>
  <si>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</si>
  <si>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</si>
  <si>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</si>
  <si>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</si>
  <si>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</si>
  <si>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</si>
  <si>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</si>
  <si>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</si>
  <si>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</si>
  <si>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</si>
  <si>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</si>
  <si>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</si>
  <si>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</si>
  <si>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</si>
  <si>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</si>
  <si>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</si>
  <si>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</si>
  <si>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</si>
  <si>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</si>
  <si>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</si>
  <si>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</si>
  <si>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</si>
  <si>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</si>
  <si>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</si>
  <si>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</si>
  <si>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</si>
  <si>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</si>
  <si>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</si>
  <si>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</si>
  <si>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</si>
  <si>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</si>
  <si>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</si>
  <si>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</si>
  <si>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</si>
  <si>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</si>
  <si>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</si>
  <si>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</si>
  <si>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</si>
  <si>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</si>
  <si>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</si>
  <si>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</si>
  <si>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</si>
  <si>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</si>
  <si>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</si>
  <si>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</si>
  <si>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</si>
  <si>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</si>
  <si>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</si>
  <si>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</si>
  <si>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</si>
  <si>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</si>
  <si>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</si>
  <si>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</si>
  <si>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</si>
  <si>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</si>
  <si>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</si>
  <si>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</si>
  <si>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</si>
  <si>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</si>
  <si>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</si>
  <si>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</si>
  <si>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</si>
  <si>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</si>
  <si>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</si>
  <si>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</si>
  <si>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</si>
  <si>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</si>
  <si>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</si>
  <si>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</si>
  <si>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</si>
  <si>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</si>
  <si>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</si>
  <si>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</si>
  <si>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</si>
  <si>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</si>
  <si>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</si>
  <si>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</si>
  <si>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</si>
  <si>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</si>
  <si>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</si>
  <si>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</si>
  <si>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</si>
  <si>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</si>
  <si>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</si>
  <si>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</si>
  <si>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</si>
  <si>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</si>
  <si>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</si>
  <si>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</si>
  <si>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</si>
  <si>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</si>
  <si>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</si>
  <si>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</si>
  <si>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</si>
  <si>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</si>
  <si>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</si>
  <si>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</si>
  <si>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</si>
  <si>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</si>
  <si>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</si>
  <si>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</si>
  <si>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</si>
  <si>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</si>
  <si>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</si>
  <si>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</si>
  <si>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</si>
  <si>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</si>
  <si>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</si>
  <si>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</si>
  <si>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</si>
  <si>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</si>
  <si>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</si>
  <si>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</si>
  <si>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</si>
  <si>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</si>
  <si>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</si>
  <si>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</si>
  <si>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</si>
  <si>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</si>
  <si>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</si>
  <si>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</si>
  <si>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</si>
  <si>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</si>
  <si>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</si>
  <si>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</si>
  <si>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</si>
  <si>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</si>
  <si>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</si>
  <si>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</si>
  <si>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</si>
  <si>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</si>
  <si>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</si>
  <si>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</si>
  <si>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</si>
  <si>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</si>
  <si>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</si>
  <si>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</si>
  <si>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</si>
  <si>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</si>
  <si>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</si>
  <si>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</si>
  <si>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</si>
  <si>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</si>
  <si>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</si>
  <si>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</si>
  <si>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</si>
  <si>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</si>
  <si>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</si>
  <si>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</si>
  <si>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</si>
  <si>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</si>
  <si>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</si>
  <si>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</si>
  <si>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</si>
  <si>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</si>
  <si>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</si>
  <si>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</si>
  <si>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</si>
  <si>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</si>
  <si>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</si>
  <si>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</si>
  <si>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</si>
  <si>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</si>
  <si>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</si>
  <si>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</si>
  <si>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</si>
  <si>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</si>
  <si>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</si>
  <si>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</si>
  <si>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</si>
  <si>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</si>
  <si>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</si>
  <si>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</si>
  <si>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</si>
  <si>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</si>
  <si>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</si>
  <si>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</si>
  <si>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</si>
  <si>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</si>
  <si>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</si>
  <si>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</si>
  <si>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</si>
  <si>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</si>
  <si>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</si>
  <si>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</si>
  <si>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</si>
  <si>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</si>
  <si>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</si>
  <si>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</si>
  <si>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</si>
  <si>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</si>
  <si>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</si>
  <si>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</si>
  <si>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</si>
  <si>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</si>
  <si>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</si>
  <si>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</si>
  <si>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</si>
  <si>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</si>
  <si>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</si>
  <si>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</si>
  <si>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</si>
  <si>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</si>
  <si>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</si>
  <si>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</si>
  <si>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</si>
  <si>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</si>
  <si>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</si>
  <si>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</si>
  <si>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</si>
  <si>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</si>
  <si>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</si>
  <si>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</si>
  <si>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</si>
  <si>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</si>
  <si>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</si>
  <si>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</si>
  <si>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</si>
  <si>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</si>
  <si>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</si>
  <si>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</si>
  <si>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</si>
  <si>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</si>
  <si>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</si>
  <si>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</si>
  <si>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</si>
  <si>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</si>
  <si>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</si>
  <si>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</si>
  <si>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</si>
  <si>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</si>
  <si>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</si>
  <si>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</si>
  <si>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</si>
  <si>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</si>
  <si>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</si>
  <si>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</si>
  <si>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</si>
  <si>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</si>
  <si>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</si>
  <si>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</si>
  <si>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</si>
  <si>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</si>
  <si>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</si>
  <si>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</si>
  <si>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</si>
  <si>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</si>
  <si>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</si>
  <si>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</si>
  <si>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</si>
  <si>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</si>
  <si>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</si>
  <si>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</si>
  <si>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</si>
  <si>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</si>
  <si>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</si>
  <si>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</si>
  <si>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</si>
  <si>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</si>
  <si>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</si>
  <si>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</si>
  <si>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</si>
  <si>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</si>
  <si>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</si>
  <si>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</si>
  <si>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</si>
  <si>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</si>
  <si>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</si>
  <si>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</si>
  <si>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</si>
  <si>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</si>
  <si>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</si>
  <si>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</si>
  <si>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</si>
  <si>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</si>
  <si>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</si>
  <si>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</si>
  <si>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</si>
  <si>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</si>
  <si>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</si>
  <si>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</si>
  <si>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</si>
  <si>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</si>
  <si>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</si>
  <si>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</si>
  <si>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</si>
  <si>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</si>
  <si>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</si>
  <si>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</si>
  <si>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</si>
  <si>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</si>
  <si>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</si>
  <si>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</si>
  <si>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</si>
  <si>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</si>
  <si>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</si>
  <si>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</si>
  <si>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</si>
  <si>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</si>
  <si>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</si>
  <si>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</si>
  <si>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</si>
  <si>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</si>
  <si>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</si>
  <si>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</si>
  <si>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</si>
  <si>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</si>
  <si>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</si>
  <si>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</si>
  <si>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</si>
  <si>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</si>
  <si>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</si>
  <si>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</si>
  <si>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</si>
  <si>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</si>
  <si>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</si>
  <si>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</si>
  <si>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</si>
  <si>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</si>
  <si>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</si>
  <si>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</si>
  <si>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</si>
  <si>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</si>
  <si>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</si>
  <si>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</si>
  <si>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</si>
  <si>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</si>
  <si>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</si>
  <si>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</si>
  <si>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</si>
  <si>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</si>
  <si>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</si>
  <si>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</si>
  <si>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</si>
  <si>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</si>
  <si>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</si>
  <si>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</si>
  <si>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</si>
  <si>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</si>
  <si>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</si>
  <si>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</si>
  <si>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</si>
  <si>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</si>
  <si>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</si>
  <si>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</si>
  <si>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</si>
  <si>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</si>
  <si>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</si>
  <si>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</si>
  <si>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</si>
  <si>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</si>
  <si>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</si>
  <si>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</si>
  <si>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</si>
  <si>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</si>
  <si>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</si>
  <si>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</si>
  <si>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</si>
  <si>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</si>
  <si>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</si>
  <si>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</si>
  <si>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</si>
  <si>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</si>
  <si>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</si>
  <si>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</si>
  <si>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</si>
  <si>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</si>
  <si>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</si>
  <si>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</si>
  <si>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</si>
  <si>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</si>
  <si>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</si>
  <si>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</si>
  <si>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</si>
  <si>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</si>
  <si>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</si>
  <si>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</si>
  <si>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</si>
  <si>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</si>
  <si>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</si>
  <si>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</si>
  <si>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</si>
  <si>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</si>
  <si>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</si>
  <si>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</si>
  <si>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</si>
  <si>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</si>
  <si>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</si>
  <si>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</si>
  <si>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</si>
  <si>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</si>
  <si>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</si>
  <si>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</si>
  <si>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</si>
  <si>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</si>
  <si>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</si>
  <si>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</si>
  <si>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</si>
  <si>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</si>
  <si>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</si>
  <si>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</si>
  <si>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</si>
  <si>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</si>
  <si>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</si>
  <si>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</si>
  <si>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</si>
  <si>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</si>
  <si>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</si>
  <si>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</si>
  <si>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</si>
  <si>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</si>
  <si>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</si>
  <si>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</si>
  <si>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</si>
  <si>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</si>
  <si>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</si>
  <si>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</si>
  <si>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</si>
  <si>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</si>
  <si>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</si>
  <si>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</si>
  <si>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</si>
  <si>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</si>
  <si>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</si>
  <si>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</si>
  <si>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</si>
  <si>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</si>
  <si>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</si>
  <si>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</si>
  <si>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</si>
  <si>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</si>
  <si>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</si>
  <si>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</si>
  <si>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</si>
  <si>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</si>
  <si>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</si>
  <si>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</si>
  <si>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</si>
  <si>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</si>
  <si>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</si>
  <si>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</si>
  <si>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</si>
  <si>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</si>
  <si>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</si>
  <si>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</si>
  <si>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</si>
  <si>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</si>
  <si>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</si>
  <si>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</si>
  <si>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</si>
  <si>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</si>
  <si>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</si>
  <si>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</si>
  <si>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</si>
  <si>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</si>
  <si>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</si>
  <si>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</si>
  <si>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</si>
  <si>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</si>
  <si>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</si>
  <si>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</si>
  <si>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</si>
  <si>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</si>
  <si>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</si>
  <si>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</si>
  <si>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</si>
  <si>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</si>
  <si>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</si>
  <si>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</si>
  <si>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</si>
  <si>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</si>
  <si>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</si>
  <si>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</si>
  <si>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</si>
  <si>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</si>
  <si>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</si>
  <si>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</si>
  <si>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</si>
  <si>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</si>
  <si>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</si>
  <si>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</si>
  <si>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</si>
  <si>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</si>
  <si>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</si>
  <si>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</si>
  <si>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</si>
  <si>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</si>
  <si>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</si>
  <si>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</si>
  <si>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</si>
  <si>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</si>
  <si>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</si>
  <si>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</si>
  <si>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</si>
  <si>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</si>
  <si>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</si>
  <si>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</si>
  <si>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</si>
  <si>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</si>
  <si>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</si>
  <si>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</si>
  <si>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</si>
  <si>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</si>
  <si>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</si>
  <si>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</si>
  <si>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</si>
  <si>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</si>
  <si>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</si>
  <si>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</si>
  <si>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</si>
  <si>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</si>
  <si>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</si>
  <si>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</si>
  <si>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</si>
  <si>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</si>
  <si>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</si>
  <si>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</si>
  <si>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</si>
  <si>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</si>
  <si>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</si>
  <si>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</si>
  <si>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</si>
  <si>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</si>
  <si>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</si>
  <si>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</si>
  <si>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</si>
  <si>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</si>
  <si>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</si>
  <si>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</si>
  <si>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</si>
  <si>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</si>
  <si>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</si>
  <si>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</si>
  <si>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</si>
  <si>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</si>
  <si>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</si>
  <si>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</si>
  <si>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</si>
  <si>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</si>
  <si>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</si>
  <si>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</si>
  <si>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</si>
  <si>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</si>
  <si>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</si>
  <si>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</si>
  <si>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</si>
  <si>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</si>
  <si>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</si>
  <si>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</si>
  <si>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</si>
  <si>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</si>
  <si>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</si>
  <si>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</si>
  <si>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</si>
  <si>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</si>
  <si>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</si>
  <si>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</si>
  <si>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</si>
  <si>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</si>
  <si>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</si>
  <si>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</si>
  <si>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</si>
  <si>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</si>
  <si>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</si>
  <si>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</si>
  <si>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</si>
  <si>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</si>
  <si>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</si>
  <si>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</si>
  <si>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</si>
  <si>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</si>
  <si>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</si>
  <si>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</si>
  <si>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</si>
  <si>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</si>
  <si>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</si>
  <si>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</si>
  <si>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</si>
  <si>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</si>
  <si>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</si>
  <si>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</si>
  <si>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</si>
  <si>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</si>
  <si>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</si>
  <si>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</si>
  <si>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</si>
  <si>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</si>
  <si>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</si>
  <si>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</si>
  <si>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</si>
  <si>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</si>
  <si>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</si>
  <si>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</si>
  <si>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</si>
  <si>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</si>
  <si>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</si>
  <si>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</si>
  <si>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</si>
  <si>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</si>
  <si>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</si>
  <si>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</si>
  <si>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</si>
  <si>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</si>
  <si>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</si>
  <si>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</si>
  <si>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</si>
  <si>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</si>
  <si>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</si>
  <si>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</si>
  <si>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</si>
  <si>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</si>
  <si>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</si>
  <si>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</si>
  <si>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</si>
  <si>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</si>
  <si>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</si>
  <si>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</si>
  <si>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</si>
  <si>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</si>
  <si>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</si>
  <si>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</si>
  <si>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</si>
  <si>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</si>
  <si>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</si>
  <si>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</si>
  <si>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</si>
  <si>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</si>
  <si>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</si>
  <si>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</si>
  <si>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</si>
  <si>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</si>
  <si>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</si>
  <si>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</si>
  <si>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</si>
  <si>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</si>
  <si>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</si>
  <si>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</si>
  <si>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</si>
  <si>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</si>
  <si>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</si>
  <si>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</si>
  <si>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</si>
  <si>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</si>
  <si>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</si>
  <si>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</si>
  <si>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</si>
  <si>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</si>
  <si>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</si>
  <si>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</si>
  <si>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</si>
  <si>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</si>
  <si>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</si>
  <si>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</si>
  <si>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</si>
  <si>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</si>
  <si>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</si>
  <si>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</si>
  <si>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</si>
  <si>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</si>
  <si>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</si>
  <si>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</si>
  <si>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</si>
  <si>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</si>
  <si>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</si>
  <si>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</si>
  <si>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</si>
  <si>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</si>
  <si>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</si>
  <si>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</si>
  <si>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</si>
  <si>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</si>
  <si>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</si>
  <si>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</si>
  <si>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</si>
  <si>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</si>
  <si>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</si>
  <si>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</si>
  <si>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</si>
  <si>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</si>
  <si>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</si>
  <si>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</si>
  <si>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</si>
  <si>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</si>
  <si>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</si>
  <si>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</si>
  <si>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</si>
  <si>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</si>
  <si>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</si>
  <si>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</si>
  <si>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</si>
  <si>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</si>
  <si>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</si>
  <si>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</si>
  <si>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</si>
  <si>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</si>
  <si>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</si>
  <si>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</si>
  <si>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</si>
  <si>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</si>
  <si>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</si>
  <si>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</si>
  <si>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</si>
  <si>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</si>
  <si>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</si>
  <si>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</si>
  <si>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</si>
  <si>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</si>
  <si>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</si>
  <si>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</si>
  <si>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</si>
  <si>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</si>
  <si>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</si>
  <si>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</si>
  <si>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</si>
  <si>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</si>
  <si>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</si>
  <si>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</si>
  <si>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</si>
  <si>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</si>
  <si>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</si>
  <si>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</si>
  <si>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</si>
  <si>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</si>
  <si>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</si>
  <si>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</si>
  <si>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</si>
  <si>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</si>
  <si>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</si>
  <si>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</si>
  <si>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</si>
  <si>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</si>
  <si>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</si>
  <si>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</si>
  <si>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</si>
  <si>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</si>
  <si>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</si>
  <si>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</si>
  <si>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</si>
  <si>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</si>
  <si>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</si>
  <si>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</si>
  <si>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</si>
  <si>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</si>
  <si>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</si>
  <si>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</si>
  <si>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</si>
  <si>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</si>
  <si>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</si>
  <si>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</si>
  <si>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</si>
  <si>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</si>
  <si>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</si>
  <si>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</si>
  <si>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</si>
  <si>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</si>
  <si>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</si>
  <si>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</si>
  <si>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</si>
  <si>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</si>
  <si>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</si>
  <si>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</si>
  <si>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</si>
  <si>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</si>
  <si>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</si>
  <si>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</si>
  <si>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</si>
  <si>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</si>
  <si>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</si>
  <si>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</si>
  <si>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</si>
  <si>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</si>
  <si>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</si>
  <si>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</si>
  <si>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</si>
  <si>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</si>
  <si>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</si>
  <si>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</si>
  <si>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</si>
  <si>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</si>
  <si>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</si>
  <si>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</si>
  <si>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</si>
  <si>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</si>
  <si>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</si>
  <si>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</si>
  <si>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</si>
  <si>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</si>
  <si>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</si>
  <si>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</si>
  <si>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</si>
  <si>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</si>
  <si>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</si>
  <si>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</si>
  <si>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</si>
  <si>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</si>
  <si>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</si>
  <si>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</si>
  <si>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</si>
  <si>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</si>
  <si>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</si>
  <si>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</si>
  <si>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</si>
  <si>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</si>
  <si>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</si>
  <si>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</si>
  <si>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</si>
  <si>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</si>
  <si>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</si>
  <si>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</si>
  <si>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</si>
  <si>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</si>
  <si>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</si>
  <si>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</si>
  <si>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</si>
  <si>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</si>
  <si>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</si>
  <si>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</si>
  <si>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</si>
  <si>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</si>
  <si>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</si>
  <si>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</si>
  <si>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</si>
  <si>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</si>
  <si>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</si>
  <si>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</si>
  <si>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</si>
  <si>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</si>
  <si>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</si>
  <si>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</si>
  <si>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</si>
  <si>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</si>
  <si>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</si>
  <si>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</si>
  <si>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</si>
  <si>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</si>
  <si>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</si>
  <si>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</si>
  <si>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</si>
  <si>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</si>
  <si>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</si>
  <si>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</si>
  <si>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</si>
  <si>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</si>
  <si>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</si>
  <si>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</si>
  <si>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</si>
  <si>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</si>
  <si>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</si>
  <si>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</si>
  <si>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</si>
  <si>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</si>
  <si>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</si>
  <si>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</si>
  <si>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</si>
  <si>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</si>
  <si>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</si>
  <si>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</si>
  <si>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</si>
  <si>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</si>
  <si>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</si>
  <si>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</si>
  <si>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</si>
  <si>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</si>
  <si>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</si>
  <si>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</si>
  <si>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</si>
  <si>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</si>
  <si>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</si>
  <si>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</si>
  <si>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</si>
  <si>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</si>
  <si>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</si>
  <si>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</si>
  <si>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</si>
  <si>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</si>
  <si>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</si>
  <si>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</si>
  <si>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</si>
  <si>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</si>
  <si>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</si>
  <si>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</si>
  <si>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</si>
  <si>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</si>
  <si>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</si>
  <si>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</si>
  <si>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</si>
  <si>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</si>
  <si>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</si>
  <si>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</si>
  <si>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</si>
  <si>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</si>
  <si>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</si>
  <si>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</si>
  <si>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</si>
  <si>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</si>
  <si>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</si>
  <si>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</si>
  <si>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</si>
  <si>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</si>
  <si>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</si>
  <si>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</si>
  <si>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</si>
  <si>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</si>
  <si>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</si>
  <si>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</si>
  <si>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</si>
  <si>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</si>
  <si>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</si>
  <si>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</si>
  <si>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</si>
  <si>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</si>
  <si>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</si>
  <si>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</si>
  <si>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</si>
  <si>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</si>
  <si>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</si>
  <si>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</si>
  <si>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</si>
  <si>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</si>
  <si>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</si>
  <si>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</si>
  <si>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</si>
  <si>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</si>
  <si>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</si>
  <si>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</si>
  <si>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</si>
  <si>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</si>
  <si>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</si>
  <si>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</si>
  <si>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</si>
  <si>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</si>
  <si>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</si>
  <si>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</si>
  <si>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</si>
  <si>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</si>
  <si>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</si>
  <si>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</si>
  <si>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</si>
  <si>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</si>
  <si>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</si>
  <si>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</si>
  <si>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</si>
  <si>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</si>
  <si>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</si>
  <si>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</si>
  <si>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</si>
  <si>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</si>
  <si>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</si>
  <si>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</si>
  <si>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</si>
  <si>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</si>
  <si>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</si>
  <si>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</si>
  <si>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</si>
  <si>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</si>
  <si>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</si>
  <si>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</si>
  <si>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</si>
  <si>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</si>
  <si>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</si>
  <si>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</si>
  <si>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</si>
  <si>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</si>
  <si>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</si>
  <si>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</si>
  <si>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</si>
  <si>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</si>
  <si>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</si>
  <si>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</si>
  <si>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</si>
  <si>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</si>
  <si>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</si>
  <si>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</si>
  <si>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</si>
  <si>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</si>
  <si>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</si>
  <si>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</si>
  <si>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</si>
  <si>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</si>
  <si>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</si>
  <si>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</si>
  <si>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</si>
  <si>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</si>
  <si>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</si>
  <si>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</si>
  <si>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</si>
  <si>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</si>
  <si>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</si>
  <si>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</si>
  <si>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</si>
  <si>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</si>
  <si>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</si>
  <si>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</si>
  <si>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</si>
  <si>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</si>
  <si>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</si>
  <si>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</si>
  <si>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</si>
  <si>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</si>
  <si>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</si>
  <si>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</si>
  <si>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</si>
  <si>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</si>
  <si>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</si>
  <si>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</si>
  <si>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</si>
  <si>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</si>
  <si>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</si>
  <si>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</si>
  <si>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</si>
  <si>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</si>
  <si>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</si>
  <si>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</si>
  <si>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</si>
  <si>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</si>
  <si>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</si>
  <si>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</si>
  <si>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</si>
  <si>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</si>
  <si>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</si>
  <si>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</si>
  <si>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</si>
  <si>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</si>
  <si>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</si>
  <si>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</si>
  <si>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</si>
  <si>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</si>
  <si>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</si>
  <si>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</si>
  <si>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</si>
  <si>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</si>
  <si>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</si>
  <si>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</si>
  <si>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</si>
  <si>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</si>
  <si>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</si>
  <si>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</si>
  <si>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</si>
  <si>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</si>
  <si>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</si>
  <si>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</si>
  <si>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</si>
  <si>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</si>
  <si>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</si>
  <si>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</si>
  <si>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</si>
  <si>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</si>
  <si>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</si>
  <si>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</si>
  <si>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</si>
  <si>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</si>
  <si>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</si>
  <si>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</si>
  <si>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</si>
  <si>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</si>
  <si>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</si>
  <si>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</si>
  <si>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</si>
  <si>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</si>
  <si>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</si>
  <si>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</si>
  <si>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</si>
  <si>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</si>
  <si>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</si>
  <si>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</si>
  <si>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</si>
  <si>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</si>
  <si>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</si>
  <si>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</si>
  <si>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</si>
  <si>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</si>
  <si>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</si>
  <si>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</si>
  <si>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</si>
  <si>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</si>
  <si>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</si>
  <si>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</si>
  <si>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</si>
  <si>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</si>
  <si>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</si>
  <si>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</si>
  <si>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</si>
  <si>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</si>
  <si>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</si>
  <si>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</si>
  <si>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</si>
  <si>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</si>
  <si>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</si>
  <si>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</si>
  <si>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</si>
  <si>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</si>
  <si>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</si>
  <si>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</si>
  <si>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</si>
  <si>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</si>
  <si>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</si>
  <si>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</si>
  <si>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</si>
  <si>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</si>
  <si>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</si>
  <si>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</si>
  <si>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</si>
  <si>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</si>
  <si>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</si>
  <si>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</si>
  <si>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</si>
  <si>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</si>
  <si>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</si>
  <si>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</si>
  <si>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</si>
  <si>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</si>
  <si>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</si>
  <si>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</si>
  <si>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</si>
  <si>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</si>
  <si>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</si>
  <si>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</si>
  <si>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</si>
  <si>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</si>
  <si>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</si>
  <si>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</si>
  <si>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</si>
  <si>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</si>
  <si>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</si>
  <si>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</si>
  <si>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</si>
  <si>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</si>
  <si>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</si>
  <si>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</si>
  <si>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</si>
  <si>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</si>
  <si>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</si>
  <si>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</si>
  <si>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</si>
  <si>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</si>
  <si>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</si>
  <si>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</si>
  <si>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</si>
  <si>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</si>
  <si>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</si>
  <si>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</si>
  <si>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</si>
  <si>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</si>
  <si>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</si>
  <si>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</si>
  <si>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</si>
  <si>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</si>
  <si>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</si>
  <si>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</si>
  <si>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</si>
  <si>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</si>
  <si>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</si>
  <si>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</si>
  <si>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</si>
  <si>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</si>
  <si>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</si>
  <si>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</si>
  <si>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</si>
  <si>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</si>
  <si>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</si>
  <si>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</si>
  <si>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</si>
  <si>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</si>
  <si>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</si>
  <si>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</si>
  <si>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</si>
  <si>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</si>
  <si>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</si>
  <si>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</si>
  <si>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</si>
  <si>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</si>
  <si>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</si>
  <si>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</si>
  <si>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</si>
  <si>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</si>
  <si>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</si>
  <si>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</si>
  <si>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</si>
  <si>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</si>
  <si>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</si>
  <si>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</si>
  <si>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</si>
  <si>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</si>
  <si>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</si>
  <si>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</si>
  <si>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</si>
  <si>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</si>
  <si>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</si>
  <si>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</si>
  <si>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</si>
  <si>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</si>
  <si>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</si>
  <si>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</si>
  <si>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</si>
  <si>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</si>
  <si>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</si>
  <si>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</si>
  <si>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</si>
  <si>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</si>
  <si>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</si>
  <si>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</si>
  <si>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</si>
  <si>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</si>
  <si>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</si>
  <si>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</si>
  <si>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</si>
  <si>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</si>
  <si>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</si>
  <si>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</si>
  <si>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</si>
  <si>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</si>
  <si>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</si>
  <si>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</si>
  <si>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</si>
  <si>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</si>
  <si>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</si>
  <si>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</si>
  <si>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</si>
  <si>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</si>
  <si>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</si>
  <si>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</si>
  <si>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</si>
  <si>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</si>
  <si>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</si>
  <si>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</si>
  <si>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</si>
  <si>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</si>
  <si>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</si>
  <si>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</si>
  <si>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</si>
  <si>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</si>
  <si>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</si>
  <si>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</si>
  <si>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</si>
  <si>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</si>
  <si>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</si>
  <si>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</si>
  <si>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</si>
  <si>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</si>
  <si>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</si>
  <si>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</si>
  <si>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</si>
  <si>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</si>
  <si>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</si>
  <si>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</si>
  <si>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</si>
  <si>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</si>
  <si>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</si>
  <si>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</si>
  <si>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</si>
  <si>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</si>
  <si>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</si>
  <si>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</si>
  <si>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</si>
  <si>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</si>
  <si>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</si>
  <si>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</si>
  <si>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</si>
  <si>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</si>
  <si>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</si>
  <si>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</si>
  <si>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</si>
  <si>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</si>
  <si>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</si>
  <si>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</si>
  <si>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</si>
  <si>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</si>
  <si>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</si>
  <si>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</si>
  <si>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</si>
  <si>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</si>
  <si>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</si>
  <si>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</si>
  <si>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</si>
  <si>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</si>
  <si>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</si>
  <si>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</si>
  <si>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</si>
  <si>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</si>
  <si>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</si>
  <si>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</si>
  <si>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</si>
  <si>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</si>
  <si>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</si>
  <si>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</si>
  <si>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</si>
  <si>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</si>
  <si>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</si>
  <si>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</si>
  <si>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</si>
  <si>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</si>
  <si>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</si>
  <si>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</si>
  <si>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</si>
  <si>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</si>
  <si>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</si>
  <si>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</si>
  <si>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</si>
  <si>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</si>
  <si>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</si>
  <si>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</si>
  <si>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</si>
  <si>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</si>
  <si>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</si>
  <si>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</si>
  <si>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</si>
  <si>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</si>
  <si>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</si>
  <si>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</si>
  <si>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</si>
  <si>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</si>
  <si>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</si>
  <si>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</si>
  <si>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</si>
  <si>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</si>
  <si>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</si>
  <si>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</si>
  <si>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</si>
  <si>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</si>
  <si>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</si>
  <si>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</si>
  <si>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</si>
  <si>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</si>
  <si>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</si>
  <si>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</si>
  <si>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</si>
  <si>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</si>
  <si>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</si>
  <si>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</si>
  <si>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</si>
  <si>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</si>
  <si>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</si>
  <si>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</si>
  <si>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</si>
  <si>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</si>
  <si>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</si>
  <si>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</si>
  <si>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</si>
  <si>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</si>
  <si>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</si>
  <si>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</si>
  <si>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</si>
  <si>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</si>
  <si>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</si>
  <si>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</si>
  <si>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</si>
  <si>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</si>
  <si>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</si>
  <si>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</si>
  <si>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</si>
  <si>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</si>
  <si>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</si>
  <si>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</si>
  <si>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</si>
  <si>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</si>
  <si>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</si>
  <si>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</si>
  <si>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</si>
  <si>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</si>
  <si>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</si>
  <si>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</si>
  <si>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</si>
  <si>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</si>
  <si>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</si>
  <si>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</si>
  <si>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</si>
  <si>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</si>
  <si>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</si>
  <si>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</si>
  <si>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</si>
  <si>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</si>
  <si>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</si>
  <si>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</si>
  <si>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</si>
  <si>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</si>
  <si>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</si>
  <si>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</si>
  <si>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</si>
  <si>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</si>
  <si>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</si>
  <si>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</si>
  <si>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</si>
  <si>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</si>
  <si>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</si>
  <si>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</si>
  <si>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</si>
  <si>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</si>
  <si>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</si>
  <si>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</si>
  <si>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</si>
  <si>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</si>
  <si>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</si>
  <si>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</si>
  <si>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</si>
  <si>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</si>
  <si>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</si>
  <si>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</si>
  <si>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</si>
  <si>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</si>
  <si>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</si>
  <si>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</si>
  <si>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</si>
  <si>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</si>
  <si>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</si>
  <si>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</si>
  <si>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</si>
  <si>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</si>
  <si>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</si>
  <si>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</si>
  <si>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</si>
  <si>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</si>
  <si>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</si>
  <si>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</si>
  <si>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</si>
  <si>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</si>
  <si>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</si>
  <si>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</si>
  <si>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</si>
  <si>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</si>
  <si>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</si>
  <si>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</si>
  <si>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</si>
  <si>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</si>
  <si>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</si>
  <si>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</si>
  <si>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</si>
  <si>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</si>
  <si>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</si>
  <si>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</si>
  <si>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</si>
  <si>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</si>
  <si>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</si>
  <si>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</si>
  <si>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</si>
  <si>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</si>
  <si>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</si>
  <si>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</si>
  <si>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</si>
  <si>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</si>
  <si>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</si>
  <si>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</si>
  <si>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</si>
  <si>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</si>
  <si>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</si>
  <si>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</si>
  <si>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</si>
  <si>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</si>
  <si>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</si>
  <si>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</si>
  <si>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</si>
  <si>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</si>
  <si>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</si>
  <si>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</si>
  <si>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</si>
  <si>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</si>
  <si>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</si>
  <si>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</si>
  <si>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</si>
  <si>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</si>
  <si>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</si>
  <si>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</si>
  <si>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</si>
  <si>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</si>
  <si>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</si>
  <si>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</si>
  <si>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</si>
  <si>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</si>
  <si>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</si>
  <si>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</si>
  <si>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</si>
  <si>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</si>
  <si>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</si>
  <si>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</si>
  <si>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</si>
  <si>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</si>
  <si>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</si>
  <si>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</si>
  <si>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</si>
  <si>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</si>
  <si>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</si>
  <si>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</si>
  <si>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</si>
  <si>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</si>
  <si>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</si>
  <si>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</si>
  <si>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</si>
  <si>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</si>
  <si>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</si>
  <si>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</si>
  <si>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</si>
  <si>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</si>
  <si>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</si>
  <si>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</si>
  <si>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</si>
  <si>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</si>
  <si>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</si>
  <si>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</si>
  <si>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</si>
  <si>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</si>
  <si>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</si>
  <si>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</si>
  <si>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</si>
  <si>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</si>
  <si>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</si>
  <si>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</si>
  <si>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</si>
  <si>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</si>
  <si>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</si>
  <si>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</si>
  <si>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</si>
  <si>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</si>
  <si>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</si>
  <si>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</si>
  <si>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</si>
  <si>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</si>
  <si>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</si>
  <si>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</si>
  <si>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</si>
  <si>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</si>
  <si>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</si>
  <si>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</si>
  <si>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</si>
  <si>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</si>
  <si>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</si>
  <si>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</si>
  <si>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</si>
  <si>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</si>
  <si>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</si>
  <si>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</si>
  <si>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</si>
  <si>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</si>
  <si>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</si>
  <si>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</si>
  <si>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</si>
  <si>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</si>
  <si>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</si>
  <si>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</si>
  <si>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</si>
  <si>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</si>
  <si>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</si>
  <si>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</si>
  <si>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</si>
  <si>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</si>
  <si>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</si>
  <si>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</si>
  <si>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</si>
  <si>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</si>
  <si>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</si>
  <si>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</si>
  <si>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</si>
  <si>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</si>
  <si>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</si>
  <si>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</si>
  <si>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</si>
  <si>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</si>
  <si>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</si>
  <si>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</si>
  <si>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</si>
  <si>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</si>
  <si>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</si>
  <si>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</si>
  <si>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</si>
  <si>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</si>
  <si>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</si>
  <si>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</si>
  <si>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</si>
  <si>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</si>
  <si>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</si>
  <si>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</si>
  <si>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</si>
  <si>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</si>
  <si>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</si>
  <si>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</si>
  <si>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</si>
  <si>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</si>
  <si>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</si>
  <si>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</si>
  <si>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</si>
  <si>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</si>
  <si>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</si>
  <si>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</si>
  <si>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</si>
  <si>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</si>
  <si>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</si>
  <si>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</si>
  <si>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</si>
  <si>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</si>
  <si>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</si>
  <si>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</si>
  <si>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</si>
  <si>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</si>
  <si>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</si>
  <si>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</si>
  <si>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</si>
  <si>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</si>
  <si>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</si>
  <si>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</si>
  <si>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</si>
  <si>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</si>
  <si>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</si>
  <si>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</si>
  <si>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</si>
  <si>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</si>
  <si>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</si>
  <si>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</si>
  <si>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</si>
  <si>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</si>
  <si>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</si>
  <si>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</si>
  <si>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</si>
  <si>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</si>
  <si>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</si>
  <si>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</si>
  <si>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</si>
  <si>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</si>
  <si>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</si>
  <si>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</si>
  <si>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</si>
  <si>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</si>
  <si>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</si>
  <si>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</si>
  <si>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</si>
  <si>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</si>
  <si>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</si>
  <si>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</si>
  <si>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</si>
  <si>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</si>
  <si>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</si>
  <si>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</si>
  <si>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</si>
  <si>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</si>
  <si>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</si>
  <si>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</si>
  <si>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</si>
  <si>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</si>
  <si>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</si>
  <si>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</si>
  <si>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</si>
  <si>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</si>
  <si>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</si>
  <si>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</si>
  <si>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</si>
  <si>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</si>
  <si>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</si>
  <si>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</si>
  <si>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</si>
  <si>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</si>
  <si>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</si>
  <si>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</si>
  <si>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</si>
  <si>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</si>
  <si>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</si>
  <si>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</si>
  <si>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</si>
  <si>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</si>
  <si>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</si>
  <si>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</si>
  <si>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</si>
  <si>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</si>
  <si>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</si>
  <si>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</si>
  <si>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</si>
  <si>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</si>
  <si>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</si>
  <si>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</si>
  <si>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</si>
  <si>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</si>
  <si>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</si>
  <si>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</si>
  <si>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</si>
  <si>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</si>
  <si>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</si>
  <si>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</si>
  <si>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</si>
  <si>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</si>
  <si>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</si>
  <si>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</si>
  <si>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</si>
  <si>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</si>
  <si>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</si>
  <si>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</si>
  <si>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</si>
  <si>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</si>
  <si>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</si>
  <si>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</si>
  <si>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</si>
  <si>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</si>
  <si>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</si>
  <si>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</si>
  <si>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</si>
  <si>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</si>
  <si>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</si>
  <si>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</si>
  <si>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</si>
  <si>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</si>
  <si>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</si>
  <si>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</si>
  <si>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</si>
  <si>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</si>
  <si>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</si>
  <si>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</si>
  <si>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</si>
  <si>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</si>
  <si>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</si>
  <si>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</si>
  <si>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</si>
  <si>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</si>
  <si>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</si>
  <si>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</si>
  <si>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</si>
  <si>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</si>
  <si>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</si>
  <si>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</si>
  <si>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</si>
  <si>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</si>
  <si>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</si>
  <si>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</si>
  <si>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</si>
  <si>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</si>
  <si>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</si>
  <si>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</si>
  <si>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</si>
  <si>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</si>
  <si>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</si>
  <si>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</si>
  <si>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</si>
  <si>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</si>
  <si>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</si>
  <si>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</si>
  <si>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</si>
  <si>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</si>
  <si>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</si>
  <si>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</si>
  <si>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</si>
  <si>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</si>
  <si>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</si>
  <si>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</si>
  <si>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</si>
  <si>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</si>
  <si>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</si>
  <si>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</si>
  <si>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</si>
  <si>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</si>
  <si>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</si>
  <si>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</si>
  <si>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</si>
  <si>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</si>
  <si>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</si>
  <si>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</si>
  <si>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</si>
  <si>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</si>
  <si>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</si>
  <si>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</si>
  <si>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</si>
  <si>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</si>
  <si>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</si>
  <si>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</si>
  <si>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</si>
  <si>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</si>
  <si>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</si>
  <si>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</si>
  <si>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</si>
  <si>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</si>
  <si>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</si>
  <si>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</si>
  <si>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</si>
  <si>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</si>
  <si>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</si>
  <si>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</si>
  <si>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</si>
  <si>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</si>
  <si>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</si>
  <si>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</si>
  <si>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</si>
  <si>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</si>
  <si>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</si>
  <si>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</si>
  <si>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</si>
  <si>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</si>
  <si>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</si>
  <si>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</si>
  <si>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</si>
  <si>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</si>
  <si>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</si>
  <si>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</si>
  <si>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</si>
  <si>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</si>
  <si>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</si>
  <si>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</si>
  <si>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</si>
  <si>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</si>
  <si>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</si>
  <si>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</si>
  <si>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</si>
  <si>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</si>
  <si>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</si>
  <si>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</si>
  <si>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</si>
  <si>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</si>
  <si>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</si>
  <si>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</si>
  <si>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</si>
  <si>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</si>
  <si>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</si>
  <si>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</si>
  <si>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</si>
  <si>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</si>
  <si>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</si>
  <si>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</si>
  <si>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</si>
  <si>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</si>
  <si>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</si>
  <si>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</si>
  <si>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</si>
  <si>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</si>
  <si>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</si>
  <si>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</si>
  <si>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</si>
  <si>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</si>
  <si>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</si>
  <si>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</si>
  <si>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</si>
  <si>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</si>
  <si>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</si>
  <si>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</si>
  <si>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</si>
  <si>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</si>
  <si>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</si>
  <si>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</si>
  <si>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</si>
  <si>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</si>
  <si>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</si>
  <si>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</si>
  <si>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</si>
  <si>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</si>
  <si>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</si>
  <si>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</si>
  <si>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</si>
  <si>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</si>
  <si>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</si>
  <si>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</si>
  <si>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</si>
  <si>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</si>
  <si>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</si>
  <si>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</si>
  <si>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</si>
  <si>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</si>
  <si>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</si>
  <si>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</si>
  <si>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</si>
  <si>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</si>
  <si>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</si>
  <si>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</si>
  <si>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</si>
  <si>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</si>
  <si>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</si>
  <si>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</si>
  <si>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</si>
  <si>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</si>
  <si>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</si>
  <si>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</si>
  <si>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</si>
  <si>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</si>
  <si>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</si>
  <si>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</si>
  <si>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</si>
  <si>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</si>
  <si>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</si>
  <si>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</si>
  <si>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</si>
  <si>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</si>
  <si>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</si>
  <si>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</si>
  <si>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</si>
  <si>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</si>
  <si>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</si>
  <si>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</si>
  <si>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</si>
  <si>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</si>
  <si>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</si>
  <si>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</si>
  <si>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</si>
  <si>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</si>
  <si>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</si>
  <si>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</si>
  <si>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</si>
  <si>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</si>
  <si>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</si>
  <si>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</si>
  <si>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</si>
  <si>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</si>
  <si>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</si>
  <si>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</si>
  <si>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</si>
  <si>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</si>
  <si>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</si>
  <si>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</si>
  <si>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</si>
  <si>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</si>
  <si>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</si>
  <si>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</si>
  <si>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</si>
  <si>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</si>
  <si>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</si>
  <si>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</si>
  <si>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</si>
  <si>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</si>
  <si>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</si>
  <si>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</si>
  <si>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</si>
  <si>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</si>
  <si>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</si>
  <si>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</si>
  <si>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</si>
  <si>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</si>
  <si>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</si>
  <si>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</si>
  <si>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</si>
  <si>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</si>
  <si>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</si>
  <si>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</si>
  <si>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</si>
  <si>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</si>
  <si>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</si>
  <si>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</si>
  <si>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</si>
  <si>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</si>
  <si>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</si>
  <si>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</si>
  <si>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</si>
  <si>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</si>
  <si>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</si>
  <si>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</si>
  <si>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</si>
  <si>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</si>
  <si>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</si>
  <si>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</si>
  <si>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</si>
  <si>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</si>
  <si>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</si>
  <si>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</si>
  <si>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</si>
  <si>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</si>
  <si>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</si>
  <si>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</si>
  <si>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</si>
  <si>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</si>
  <si>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</si>
  <si>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</si>
  <si>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</si>
  <si>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</si>
  <si>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</si>
  <si>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</si>
  <si>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</si>
  <si>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</si>
  <si>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</si>
  <si>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</si>
  <si>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</si>
  <si>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</si>
  <si>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</si>
  <si>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</si>
  <si>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</si>
  <si>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</si>
  <si>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</si>
  <si>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</si>
  <si>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</si>
  <si>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</si>
  <si>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</si>
  <si>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</si>
  <si>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</si>
  <si>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</si>
  <si>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</si>
  <si>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</si>
  <si>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</si>
  <si>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</si>
  <si>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</si>
  <si>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</si>
  <si>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</si>
  <si>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</si>
  <si>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</si>
  <si>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</si>
  <si>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</si>
  <si>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</si>
  <si>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</si>
  <si>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</si>
  <si>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</si>
  <si>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</si>
  <si>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</si>
  <si>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</si>
  <si>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</si>
  <si>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</si>
  <si>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</si>
  <si>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</si>
  <si>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</si>
  <si>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</si>
  <si>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</si>
  <si>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</si>
  <si>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</si>
  <si>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</si>
  <si>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</si>
  <si>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</si>
  <si>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</si>
  <si>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</si>
  <si>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</si>
  <si>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</si>
  <si>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</si>
  <si>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</si>
  <si>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</si>
  <si>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</si>
  <si>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</si>
  <si>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</si>
  <si>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</si>
  <si>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</si>
  <si>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</si>
  <si>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</si>
  <si>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</si>
  <si>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</si>
  <si>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</si>
  <si>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</si>
  <si>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</si>
  <si>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</si>
  <si>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</si>
  <si>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</si>
  <si>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</si>
  <si>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</si>
  <si>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</si>
  <si>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</si>
  <si>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</si>
  <si>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</si>
  <si>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</si>
  <si>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</si>
  <si>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</si>
  <si>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</si>
  <si>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</si>
  <si>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</si>
  <si>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</si>
  <si>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</si>
  <si>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</si>
  <si>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</si>
  <si>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</si>
  <si>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</si>
  <si>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</si>
  <si>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</si>
  <si>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</si>
  <si>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</si>
  <si>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</si>
  <si>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</si>
  <si>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</si>
  <si>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</si>
  <si>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</si>
  <si>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</si>
  <si>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</si>
  <si>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</si>
  <si>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</si>
  <si>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</si>
  <si>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</si>
  <si>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</si>
  <si>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</si>
  <si>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</si>
  <si>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</si>
  <si>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</si>
  <si>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</si>
  <si>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</si>
  <si>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</si>
  <si>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</si>
  <si>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</si>
  <si>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</si>
  <si>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</si>
  <si>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</si>
  <si>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</si>
  <si>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</si>
  <si>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</si>
  <si>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</si>
  <si>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</si>
  <si>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</si>
  <si>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</si>
  <si>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</si>
  <si>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</si>
  <si>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</si>
  <si>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</si>
  <si>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</si>
  <si>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</si>
  <si>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</si>
  <si>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</si>
  <si>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</si>
  <si>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</si>
  <si>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</si>
  <si>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</si>
  <si>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</si>
  <si>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</si>
  <si>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</si>
  <si>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</si>
  <si>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</si>
  <si>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</si>
  <si>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</si>
  <si>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</si>
  <si>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</si>
  <si>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</si>
  <si>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</si>
  <si>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</si>
  <si>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</si>
  <si>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</si>
  <si>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</si>
  <si>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</si>
  <si>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</si>
  <si>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</si>
  <si>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</si>
  <si>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</si>
  <si>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</si>
  <si>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</si>
  <si>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</si>
  <si>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</si>
  <si>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</si>
  <si>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</si>
  <si>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</si>
  <si>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</si>
  <si>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</si>
  <si>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</si>
  <si>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</si>
  <si>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</si>
  <si>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</si>
  <si>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</si>
  <si>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</si>
  <si>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</si>
  <si>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</si>
  <si>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</si>
  <si>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</si>
  <si>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</si>
  <si>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</si>
  <si>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</si>
  <si>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</si>
  <si>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</si>
  <si>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</si>
  <si>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</si>
  <si>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</si>
  <si>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</si>
  <si>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</si>
  <si>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</si>
  <si>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</si>
  <si>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</si>
  <si>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</si>
  <si>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</si>
  <si>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</si>
  <si>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</si>
  <si>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</si>
  <si>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</si>
  <si>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</si>
  <si>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</si>
  <si>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</si>
  <si>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</si>
  <si>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</si>
  <si>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</si>
  <si>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</si>
  <si>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</si>
  <si>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</si>
  <si>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</si>
  <si>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</si>
  <si>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</si>
  <si>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</si>
  <si>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</si>
  <si>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</si>
  <si>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</si>
  <si>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</si>
  <si>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</si>
  <si>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</si>
  <si>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</si>
  <si>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</si>
  <si>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</si>
  <si>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</si>
  <si>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</si>
  <si>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</si>
  <si>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</si>
  <si>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</si>
  <si>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</si>
  <si>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</si>
  <si>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</si>
  <si>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</si>
  <si>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</si>
  <si>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</si>
  <si>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</si>
  <si>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</si>
  <si>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</si>
  <si>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</si>
  <si>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</si>
  <si>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</si>
  <si>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</si>
  <si>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</si>
  <si>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</si>
  <si>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</si>
  <si>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</si>
  <si>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</si>
  <si>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</si>
  <si>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</si>
  <si>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</si>
  <si>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</si>
  <si>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</si>
  <si>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</si>
  <si>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</si>
  <si>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</si>
  <si>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</si>
  <si>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</si>
  <si>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</si>
  <si>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</si>
  <si>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</si>
  <si>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</si>
  <si>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</si>
  <si>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</si>
  <si>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</si>
  <si>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</si>
  <si>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</si>
  <si>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</si>
  <si>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</si>
  <si>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</si>
  <si>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</si>
  <si>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</si>
  <si>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</si>
  <si>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</si>
  <si>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</si>
  <si>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</si>
  <si>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</si>
  <si>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</si>
  <si>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</si>
  <si>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</si>
  <si>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</si>
  <si>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</si>
  <si>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</si>
  <si>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</si>
  <si>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</si>
  <si>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</si>
  <si>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</si>
  <si>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</si>
  <si>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</si>
  <si>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</si>
  <si>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</si>
  <si>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</si>
  <si>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</si>
  <si>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</si>
  <si>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</si>
  <si>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</si>
  <si>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</si>
  <si>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</si>
  <si>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</si>
  <si>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</si>
  <si>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</si>
  <si>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</si>
  <si>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</si>
  <si>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</si>
  <si>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</si>
  <si>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</si>
  <si>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</si>
  <si>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</si>
  <si>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</si>
  <si>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</si>
  <si>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</si>
  <si>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</si>
  <si>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</si>
  <si>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</si>
  <si>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</si>
  <si>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</si>
  <si>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</si>
  <si>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</si>
  <si>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</si>
  <si>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</si>
  <si>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</si>
  <si>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</si>
  <si>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</si>
  <si>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</si>
  <si>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</si>
  <si>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</si>
  <si>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</si>
  <si>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</si>
  <si>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</si>
  <si>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</si>
  <si>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</si>
  <si>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</si>
  <si>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</si>
  <si>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</si>
  <si>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</si>
  <si>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</si>
  <si>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</si>
  <si>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</si>
  <si>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</si>
  <si>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</si>
  <si>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</si>
  <si>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</si>
  <si>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</si>
  <si>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</si>
  <si>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</si>
  <si>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</si>
  <si>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</si>
  <si>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</si>
  <si>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</si>
  <si>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</si>
  <si>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</si>
  <si>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</si>
  <si>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</si>
  <si>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</si>
  <si>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</si>
  <si>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</si>
  <si>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</si>
  <si>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</si>
  <si>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</si>
  <si>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</si>
  <si>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</si>
  <si>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</si>
  <si>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</si>
  <si>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</si>
  <si>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</si>
  <si>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</si>
  <si>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</si>
  <si>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</si>
  <si>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</si>
  <si>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</si>
  <si>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</si>
  <si>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</si>
  <si>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</si>
  <si>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</si>
  <si>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</si>
  <si>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</si>
  <si>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</si>
  <si>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</si>
  <si>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</si>
  <si>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</si>
  <si>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</si>
  <si>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</si>
  <si>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</si>
  <si>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</si>
  <si>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</si>
  <si>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</si>
  <si>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</si>
  <si>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</si>
  <si>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</si>
  <si>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</si>
  <si>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</si>
  <si>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</si>
  <si>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</si>
  <si>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</si>
  <si>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</si>
  <si>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</si>
  <si>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</si>
  <si>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</si>
  <si>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</si>
  <si>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</si>
  <si>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</si>
  <si>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</si>
  <si>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</si>
  <si>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</si>
  <si>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</si>
  <si>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</si>
  <si>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</si>
  <si>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</si>
  <si>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</si>
  <si>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</si>
  <si>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</si>
  <si>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</si>
  <si>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</si>
  <si>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</si>
  <si>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</si>
  <si>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</si>
  <si>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</si>
  <si>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</si>
  <si>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</si>
  <si>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</si>
  <si>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</si>
  <si>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</si>
  <si>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</si>
  <si>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</si>
  <si>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</si>
  <si>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</si>
  <si>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</si>
  <si>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</si>
  <si>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</si>
  <si>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</si>
  <si>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</si>
  <si>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</si>
  <si>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</si>
  <si>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</si>
  <si>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</si>
  <si>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</si>
  <si>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</si>
  <si>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</si>
  <si>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</si>
  <si>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</si>
  <si>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</si>
  <si>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</si>
  <si>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</si>
  <si>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</si>
  <si>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</si>
  <si>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</si>
  <si>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</si>
  <si>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</si>
  <si>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</si>
  <si>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</si>
  <si>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</si>
  <si>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</si>
  <si>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</si>
  <si>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</si>
  <si>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</si>
  <si>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</si>
  <si>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</si>
  <si>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</si>
  <si>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</si>
  <si>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</si>
  <si>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</si>
  <si>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</si>
  <si>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</si>
  <si>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</si>
  <si>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</si>
  <si>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</si>
  <si>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</si>
  <si>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</si>
  <si>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</si>
  <si>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</si>
  <si>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</si>
  <si>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</si>
  <si>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</si>
  <si>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</si>
  <si>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</si>
  <si>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</si>
  <si>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</si>
  <si>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</si>
  <si>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</si>
  <si>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</si>
  <si>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</si>
  <si>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</si>
  <si>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</si>
  <si>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</si>
  <si>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</si>
  <si>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</si>
  <si>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</si>
  <si>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</si>
  <si>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</si>
  <si>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</si>
  <si>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</si>
  <si>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</si>
  <si>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</si>
  <si>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</si>
  <si>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</si>
  <si>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</si>
  <si>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</si>
  <si>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</si>
  <si>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</si>
  <si>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</si>
  <si>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</si>
  <si>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</si>
  <si>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</si>
  <si>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</si>
  <si>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</si>
  <si>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</si>
  <si>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</si>
  <si>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</si>
  <si>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</si>
  <si>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</si>
  <si>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</si>
  <si>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</si>
  <si>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</si>
  <si>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</si>
  <si>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</si>
  <si>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</si>
  <si>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</si>
  <si>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</si>
  <si>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</si>
  <si>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</si>
  <si>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</si>
  <si>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</si>
  <si>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</si>
  <si>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</si>
  <si>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</si>
  <si>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</si>
  <si>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</si>
  <si>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</si>
  <si>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</si>
  <si>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</si>
  <si>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</si>
  <si>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</si>
  <si>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</si>
  <si>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</si>
  <si>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</si>
  <si>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</si>
  <si>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</si>
  <si>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</si>
  <si>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</si>
  <si>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</si>
  <si>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</si>
  <si>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</si>
  <si>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</si>
  <si>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</si>
  <si>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</si>
  <si>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</si>
  <si>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</si>
  <si>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</si>
  <si>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</si>
  <si>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</si>
  <si>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</si>
  <si>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</si>
  <si>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</si>
  <si>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</si>
  <si>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</si>
  <si>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</si>
  <si>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</si>
  <si>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</si>
  <si>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</si>
  <si>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</si>
  <si>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</si>
  <si>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</si>
  <si>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</si>
  <si>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</si>
  <si>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</si>
  <si>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</si>
  <si>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</si>
  <si>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</si>
  <si>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</si>
  <si>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</si>
  <si>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</si>
  <si>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</si>
  <si>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</si>
  <si>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</si>
  <si>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</si>
  <si>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</si>
  <si>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</si>
  <si>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</si>
  <si>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</si>
  <si>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</si>
  <si>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</si>
  <si>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</si>
  <si>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</si>
  <si>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</si>
  <si>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</si>
  <si>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</si>
  <si>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</si>
  <si>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</si>
  <si>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</si>
  <si>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</si>
  <si>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</si>
  <si>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</si>
  <si>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</si>
  <si>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</si>
  <si>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</si>
  <si>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</si>
  <si>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</si>
  <si>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</si>
  <si>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</si>
  <si>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</si>
  <si>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</si>
  <si>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</si>
  <si>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</si>
  <si>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</si>
  <si>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</si>
  <si>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</si>
  <si>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</si>
  <si>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</si>
  <si>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</si>
  <si>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</si>
  <si>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</si>
  <si>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</si>
  <si>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</si>
  <si>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</si>
  <si>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</si>
  <si>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</si>
  <si>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</si>
  <si>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</si>
  <si>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</si>
  <si>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</si>
  <si>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</si>
  <si>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</si>
  <si>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</si>
  <si>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</si>
  <si>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</si>
  <si>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</si>
  <si>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</si>
  <si>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</si>
  <si>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</si>
  <si>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</si>
  <si>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</si>
  <si>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</si>
  <si>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</si>
  <si>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</si>
  <si>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</si>
  <si>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</si>
  <si>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</si>
  <si>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</si>
  <si>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</si>
  <si>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</si>
  <si>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</si>
  <si>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</si>
  <si>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</si>
  <si>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</si>
  <si>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</si>
  <si>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</si>
  <si>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</si>
  <si>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</si>
  <si>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</si>
  <si>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</si>
  <si>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</si>
  <si>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</si>
  <si>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</si>
  <si>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</si>
  <si>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</si>
  <si>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</si>
  <si>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</si>
  <si>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</si>
  <si>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</si>
  <si>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</si>
  <si>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</si>
  <si>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</si>
  <si>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</si>
  <si>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</si>
  <si>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</si>
  <si>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</si>
  <si>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</si>
  <si>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</si>
  <si>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</si>
  <si>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</si>
  <si>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</si>
  <si>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</si>
  <si>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</si>
  <si>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</si>
  <si>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</si>
  <si>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</si>
  <si>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</si>
  <si>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</si>
  <si>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</si>
  <si>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</si>
  <si>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</si>
  <si>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</si>
  <si>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</si>
  <si>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</si>
  <si>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</si>
  <si>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</si>
  <si>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</si>
  <si>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</si>
  <si>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</si>
  <si>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</si>
  <si>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</si>
  <si>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</si>
  <si>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</si>
  <si>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</si>
  <si>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</si>
  <si>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</si>
  <si>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</si>
  <si>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</si>
  <si>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</si>
  <si>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</si>
  <si>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</si>
  <si>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</si>
  <si>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</si>
  <si>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</si>
  <si>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</si>
  <si>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</si>
  <si>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</si>
  <si>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</si>
  <si>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</si>
  <si>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</si>
  <si>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</si>
  <si>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</si>
  <si>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</si>
  <si>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</si>
  <si>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</si>
  <si>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</si>
  <si>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</si>
  <si>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</si>
  <si>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</si>
  <si>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</si>
  <si>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</si>
  <si>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</si>
  <si>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</si>
  <si>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</si>
  <si>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</si>
  <si>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</si>
  <si>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</si>
  <si>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</si>
  <si>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</si>
  <si>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</si>
  <si>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</si>
  <si>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</si>
  <si>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</si>
  <si>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</si>
  <si>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</si>
  <si>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</si>
  <si>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</si>
  <si>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</si>
  <si>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</si>
  <si>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</si>
  <si>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</si>
  <si>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</si>
  <si>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</si>
  <si>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</si>
  <si>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</si>
  <si>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</si>
  <si>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</si>
  <si>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</si>
  <si>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</si>
  <si>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</si>
  <si>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</si>
  <si>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</si>
  <si>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</si>
  <si>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</si>
  <si>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</si>
  <si>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</si>
  <si>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</si>
  <si>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</si>
  <si>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</si>
  <si>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</si>
  <si>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</si>
  <si>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</si>
  <si>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</si>
  <si>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</si>
  <si>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</si>
  <si>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</si>
  <si>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</si>
  <si>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</si>
  <si>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</si>
  <si>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</si>
  <si>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</si>
  <si>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</si>
  <si>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</si>
  <si>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</si>
  <si>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</si>
  <si>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</si>
  <si>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</si>
  <si>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</si>
  <si>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</si>
  <si>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</si>
  <si>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</si>
  <si>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</si>
  <si>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</si>
  <si>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</si>
  <si>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</si>
  <si>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</si>
  <si>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</si>
  <si>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</si>
  <si>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</si>
  <si>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</si>
  <si>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</si>
  <si>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</si>
  <si>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</si>
  <si>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</si>
  <si>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</si>
  <si>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</si>
  <si>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</si>
  <si>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</si>
  <si>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</si>
  <si>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</si>
  <si>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</si>
  <si>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</si>
  <si>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</si>
  <si>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</si>
  <si>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</si>
  <si>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</si>
  <si>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</si>
  <si>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</si>
  <si>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</si>
  <si>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</si>
  <si>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</si>
  <si>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</si>
  <si>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</si>
  <si>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</si>
  <si>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</si>
  <si>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</si>
  <si>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</si>
  <si>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</si>
  <si>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</si>
  <si>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</si>
  <si>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</si>
  <si>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</si>
  <si>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</si>
  <si>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</si>
  <si>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</si>
  <si>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</si>
  <si>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</si>
  <si>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</si>
  <si>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</si>
  <si>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</si>
  <si>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</si>
  <si>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</si>
  <si>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</si>
  <si>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</si>
  <si>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</si>
  <si>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</si>
  <si>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</si>
  <si>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</si>
  <si>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</si>
  <si>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</si>
  <si>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</si>
  <si>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</si>
  <si>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</si>
  <si>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</si>
  <si>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</si>
  <si>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</si>
  <si>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</si>
  <si>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</si>
  <si>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</si>
  <si>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</si>
  <si>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</si>
  <si>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</si>
  <si>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</si>
  <si>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</si>
  <si>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</si>
  <si>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</si>
  <si>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</si>
  <si>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</si>
  <si>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</si>
  <si>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</si>
  <si>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</si>
  <si>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</si>
  <si>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</si>
  <si>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</si>
  <si>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</si>
  <si>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</si>
  <si>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</si>
  <si>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</si>
  <si>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</si>
  <si>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</si>
  <si>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</si>
  <si>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</si>
  <si>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</si>
  <si>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</si>
  <si>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</si>
  <si>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</si>
  <si>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</si>
  <si>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</si>
  <si>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</si>
  <si>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</si>
  <si>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</si>
  <si>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</si>
  <si>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</si>
  <si>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</si>
  <si>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</si>
  <si>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</si>
  <si>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</si>
  <si>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</si>
  <si>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</si>
  <si>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</si>
  <si>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</si>
  <si>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</si>
  <si>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</si>
  <si>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</si>
  <si>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</si>
  <si>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</si>
  <si>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</si>
  <si>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</si>
  <si>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</si>
  <si>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</si>
  <si>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</si>
  <si>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</si>
  <si>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</si>
  <si>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</si>
  <si>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</si>
  <si>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</si>
  <si>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</si>
  <si>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</si>
  <si>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</si>
  <si>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</si>
  <si>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</si>
  <si>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</si>
  <si>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</si>
  <si>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</si>
  <si>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</si>
  <si>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</si>
  <si>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</si>
  <si>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</si>
  <si>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</si>
  <si>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</si>
  <si>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</si>
  <si>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</si>
  <si>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</si>
  <si>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</si>
  <si>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</si>
  <si>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</si>
  <si>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</si>
  <si>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</si>
  <si>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</si>
  <si>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</si>
  <si>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</si>
  <si>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</si>
  <si>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</si>
  <si>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</si>
  <si>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</si>
  <si>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</si>
  <si>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</si>
  <si>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</si>
  <si>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</si>
  <si>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</si>
  <si>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</si>
  <si>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</si>
  <si>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</si>
  <si>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</si>
  <si>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</si>
  <si>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</si>
  <si>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</si>
  <si>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</si>
  <si>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</si>
  <si>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</si>
  <si>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</si>
  <si>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</si>
  <si>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</si>
  <si>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</si>
  <si>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</si>
  <si>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</si>
  <si>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</si>
  <si>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</si>
  <si>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</si>
  <si>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</si>
  <si>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</si>
  <si>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</si>
  <si>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</si>
  <si>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</si>
  <si>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</si>
  <si>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</si>
  <si>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</si>
  <si>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</si>
  <si>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</si>
  <si>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</si>
  <si>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</si>
  <si>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</si>
  <si>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</si>
  <si>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</si>
  <si>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</si>
  <si>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</si>
  <si>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</si>
  <si>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</si>
  <si>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</si>
  <si>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</si>
  <si>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</si>
  <si>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</si>
  <si>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</si>
  <si>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</si>
  <si>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</si>
  <si>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</si>
  <si>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</si>
  <si>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</si>
  <si>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</si>
  <si>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</si>
  <si>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</si>
  <si>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</si>
  <si>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</si>
  <si>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</si>
  <si>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</si>
  <si>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</si>
  <si>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</si>
  <si>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</si>
  <si>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</si>
  <si>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</si>
  <si>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</si>
  <si>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</si>
  <si>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</si>
  <si>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</si>
  <si>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</si>
  <si>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</si>
  <si>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</si>
  <si>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</si>
  <si>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</si>
  <si>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</si>
  <si>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</si>
  <si>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</si>
  <si>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</si>
  <si>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</si>
  <si>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</si>
  <si>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</si>
  <si>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</si>
  <si>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</si>
  <si>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</si>
  <si>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</si>
  <si>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</si>
  <si>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</si>
  <si>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</si>
  <si>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</si>
  <si>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</si>
  <si>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</si>
  <si>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</si>
  <si>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</si>
  <si>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</si>
  <si>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</si>
  <si>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</si>
  <si>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</si>
  <si>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</si>
  <si>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</si>
  <si>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</si>
  <si>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</si>
  <si>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</si>
  <si>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</si>
  <si>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</si>
  <si>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</si>
  <si>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</si>
  <si>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</si>
  <si>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</si>
  <si>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</si>
  <si>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</si>
  <si>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</si>
  <si>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</si>
  <si>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</si>
  <si>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</si>
  <si>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</si>
  <si>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</si>
  <si>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</si>
  <si>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</si>
  <si>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</si>
  <si>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</si>
  <si>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</si>
  <si>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</si>
  <si>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</si>
  <si>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</si>
  <si>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</si>
  <si>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</si>
  <si>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</si>
  <si>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</si>
  <si>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</si>
  <si>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</si>
  <si>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</si>
  <si>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</si>
  <si>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</si>
  <si>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</si>
  <si>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</si>
  <si>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</si>
  <si>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</si>
  <si>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</si>
  <si>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</si>
  <si>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</si>
  <si>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</si>
  <si>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</si>
  <si>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</si>
  <si>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</si>
  <si>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</si>
  <si>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</si>
  <si>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</si>
  <si>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</si>
  <si>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</si>
  <si>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</si>
  <si>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</si>
  <si>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</si>
  <si>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</si>
  <si>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</si>
  <si>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</si>
  <si>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</si>
  <si>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</si>
  <si>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</si>
  <si>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</si>
  <si>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</si>
  <si>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</si>
  <si>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</si>
  <si>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</si>
  <si>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</si>
  <si>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</si>
  <si>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</si>
  <si>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</si>
  <si>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</si>
  <si>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</si>
  <si>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</si>
  <si>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</si>
  <si>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</si>
  <si>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</si>
  <si>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</si>
  <si>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</si>
  <si>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</si>
  <si>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</si>
  <si>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</si>
  <si>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</si>
  <si>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</si>
  <si>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</si>
  <si>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</si>
  <si>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</si>
  <si>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</si>
  <si>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</si>
  <si>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</si>
  <si>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</si>
  <si>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</si>
  <si>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</si>
  <si>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</si>
  <si>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</si>
  <si>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</si>
  <si>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</si>
  <si>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</si>
  <si>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</si>
  <si>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</si>
  <si>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</si>
  <si>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</si>
  <si>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</si>
  <si>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</si>
  <si>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</si>
  <si>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</si>
  <si>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</si>
  <si>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</si>
  <si>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</si>
  <si>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</si>
  <si>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</si>
  <si>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</si>
  <si>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</si>
  <si>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</si>
  <si>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</si>
  <si>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</si>
  <si>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</si>
  <si>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</si>
  <si>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</si>
  <si>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</si>
  <si>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</si>
  <si>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</si>
  <si>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</si>
  <si>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</si>
  <si>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</si>
  <si>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</si>
  <si>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</si>
  <si>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</si>
  <si>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</si>
  <si>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</si>
  <si>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</si>
  <si>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</si>
  <si>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</si>
  <si>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</si>
  <si>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</si>
  <si>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</si>
  <si>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</si>
  <si>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</si>
  <si>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</si>
  <si>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</si>
  <si>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</si>
  <si>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</si>
  <si>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</si>
  <si>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</si>
  <si>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</si>
  <si>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</si>
  <si>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</si>
  <si>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</si>
  <si>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</si>
  <si>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</si>
  <si>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</si>
  <si>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</si>
  <si>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</si>
  <si>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</si>
  <si>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</si>
  <si>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</si>
  <si>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</si>
  <si>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</si>
  <si>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</si>
  <si>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</si>
  <si>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</si>
  <si>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</si>
  <si>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</si>
  <si>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</si>
  <si>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</si>
  <si>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</si>
  <si>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</si>
  <si>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</si>
  <si>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</si>
  <si>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</si>
  <si>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</si>
  <si>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</si>
  <si>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</si>
  <si>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</si>
  <si>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</si>
  <si>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</si>
  <si>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</si>
  <si>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</si>
  <si>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</si>
  <si>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</si>
  <si>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</si>
  <si>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</si>
  <si>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</si>
  <si>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</si>
  <si>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</si>
  <si>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</si>
  <si>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</si>
  <si>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</si>
  <si>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</si>
  <si>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</si>
  <si>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</si>
  <si>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</si>
  <si>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</si>
  <si>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</si>
  <si>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</si>
  <si>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</si>
  <si>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</si>
  <si>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</si>
  <si>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</si>
  <si>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</si>
  <si>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</si>
  <si>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</si>
  <si>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</si>
  <si>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</si>
  <si>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</si>
  <si>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</si>
  <si>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</si>
  <si>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</si>
  <si>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</si>
  <si>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</si>
  <si>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</si>
  <si>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</si>
  <si>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</si>
  <si>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</si>
  <si>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</si>
  <si>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</si>
  <si>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</si>
  <si>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</si>
  <si>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</si>
  <si>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</si>
  <si>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</si>
  <si>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</si>
  <si>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</si>
  <si>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</si>
  <si>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</si>
  <si>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</si>
  <si>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</si>
  <si>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</si>
  <si>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</si>
  <si>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</si>
  <si>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</si>
  <si>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</si>
  <si>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</si>
  <si>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</si>
  <si>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</si>
  <si>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</si>
  <si>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</si>
  <si>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</si>
  <si>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</si>
  <si>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</si>
  <si>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</si>
  <si>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</si>
  <si>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</si>
  <si>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</si>
  <si>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</si>
  <si>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</si>
  <si>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</si>
  <si>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</si>
  <si>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</si>
  <si>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</si>
  <si>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</si>
  <si>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</si>
  <si>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</si>
  <si>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</si>
  <si>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</si>
  <si>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</si>
  <si>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</si>
  <si>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</si>
  <si>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</si>
  <si>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</si>
  <si>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</si>
  <si>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</si>
  <si>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</si>
  <si>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</si>
  <si>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</si>
  <si>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</si>
  <si>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</si>
  <si>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</si>
  <si>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</si>
  <si>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</si>
  <si>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</si>
  <si>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</si>
  <si>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</si>
  <si>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</si>
  <si>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</si>
  <si>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</si>
  <si>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</si>
  <si>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</si>
  <si>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</si>
  <si>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</si>
  <si>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</si>
  <si>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</si>
  <si>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</si>
  <si>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</si>
  <si>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</si>
  <si>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</si>
  <si>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</si>
  <si>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</si>
  <si>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</si>
  <si>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</si>
  <si>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</si>
  <si>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</si>
  <si>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</si>
  <si>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</si>
  <si>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</si>
  <si>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</si>
  <si>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</si>
  <si>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</si>
  <si>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</si>
  <si>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</si>
  <si>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</si>
  <si>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</si>
  <si>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</si>
  <si>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</si>
  <si>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</si>
  <si>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</si>
  <si>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</si>
  <si>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</si>
  <si>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</si>
  <si>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</si>
  <si>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</si>
  <si>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</si>
  <si>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</si>
  <si>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</si>
  <si>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</si>
  <si>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</si>
  <si>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</si>
  <si>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</si>
  <si>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</si>
  <si>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</si>
  <si>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</si>
  <si>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</si>
  <si>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</si>
  <si>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</si>
  <si>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</si>
  <si>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</si>
  <si>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</si>
  <si>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</si>
  <si>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</si>
  <si>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</si>
  <si>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</si>
  <si>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</si>
  <si>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</si>
  <si>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</si>
  <si>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</si>
  <si>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</si>
  <si>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</si>
  <si>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</si>
  <si>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</si>
  <si>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</si>
  <si>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</si>
  <si>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</si>
  <si>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</si>
  <si>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</si>
  <si>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</si>
  <si>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</si>
  <si>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</si>
  <si>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</si>
  <si>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</si>
  <si>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</si>
  <si>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</si>
  <si>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</si>
  <si>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</si>
  <si>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</si>
  <si>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</si>
  <si>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</si>
  <si>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</si>
  <si>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</si>
  <si>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</si>
  <si>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</si>
  <si>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</si>
  <si>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</si>
  <si>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</si>
  <si>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</si>
  <si>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</si>
  <si>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</si>
  <si>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</si>
  <si>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</si>
  <si>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</si>
  <si>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</si>
  <si>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</si>
  <si>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</si>
  <si>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</si>
  <si>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</si>
  <si>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</si>
  <si>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</si>
  <si>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</si>
  <si>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</si>
  <si>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</si>
  <si>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</si>
  <si>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</si>
  <si>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</si>
  <si>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</si>
  <si>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</si>
  <si>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</si>
  <si>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</si>
  <si>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</si>
  <si>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</si>
  <si>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</si>
  <si>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</si>
  <si>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</si>
  <si>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</si>
  <si>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</si>
  <si>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</si>
  <si>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</si>
  <si>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</si>
  <si>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</si>
  <si>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</si>
  <si>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</si>
  <si>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</si>
  <si>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</si>
  <si>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</si>
  <si>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</si>
  <si>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</si>
  <si>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</si>
  <si>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</si>
  <si>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</si>
  <si>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</si>
  <si>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</si>
  <si>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</si>
  <si>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</si>
  <si>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</si>
  <si>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</si>
  <si>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</si>
  <si>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</si>
  <si>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</si>
  <si>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</si>
  <si>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</si>
  <si>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</si>
  <si>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</si>
  <si>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</si>
  <si>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</si>
  <si>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</si>
  <si>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</si>
  <si>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</si>
  <si>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</si>
  <si>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</si>
  <si>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</si>
  <si>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</si>
  <si>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</si>
  <si>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</si>
  <si>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</si>
  <si>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</si>
  <si>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</si>
  <si>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</si>
  <si>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</si>
  <si>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</si>
  <si>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</si>
  <si>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</si>
  <si>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</si>
  <si>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</si>
  <si>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</si>
  <si>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</si>
  <si>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</si>
  <si>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</si>
  <si>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</si>
  <si>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</si>
  <si>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</si>
  <si>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</si>
  <si>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</si>
  <si>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</si>
  <si>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</si>
  <si>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</si>
  <si>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</si>
  <si>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</si>
  <si>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</si>
  <si>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</si>
  <si>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</si>
  <si>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</si>
  <si>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</si>
  <si>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</si>
  <si>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</si>
  <si>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</si>
  <si>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</si>
  <si>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</si>
  <si>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</si>
  <si>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</si>
  <si>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</si>
  <si>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</si>
  <si>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</si>
  <si>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</si>
  <si>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</si>
  <si>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</si>
  <si>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</si>
  <si>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</si>
  <si>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</si>
  <si>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</si>
  <si>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</si>
  <si>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</si>
  <si>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</si>
  <si>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</si>
  <si>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</si>
  <si>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</si>
  <si>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</si>
  <si>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</si>
  <si>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</si>
  <si>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</si>
  <si>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</si>
  <si>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</si>
  <si>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</si>
  <si>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</si>
  <si>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</si>
  <si>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</si>
  <si>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</si>
  <si>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</si>
  <si>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</si>
  <si>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</si>
  <si>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</si>
  <si>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</si>
  <si>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</si>
  <si>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</si>
  <si>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</si>
  <si>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</si>
  <si>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</si>
  <si>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</si>
  <si>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</si>
  <si>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</si>
  <si>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</si>
  <si>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</si>
  <si>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</si>
  <si>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</si>
  <si>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</si>
  <si>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</si>
  <si>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</si>
  <si>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</si>
  <si>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</si>
  <si>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</si>
  <si>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</si>
  <si>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</si>
  <si>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</si>
  <si>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</si>
  <si>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</si>
  <si>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</si>
  <si>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</si>
  <si>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</si>
  <si>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</si>
  <si>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</si>
  <si>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</si>
  <si>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</si>
  <si>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</si>
  <si>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</si>
  <si>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</si>
  <si>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</si>
  <si>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</si>
  <si>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</si>
  <si>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</si>
  <si>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</si>
  <si>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</si>
  <si>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</si>
  <si>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</si>
  <si>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</si>
  <si>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</si>
  <si>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</si>
  <si>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</si>
  <si>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</si>
  <si>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</si>
  <si>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</si>
  <si>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</si>
  <si>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</si>
  <si>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</si>
  <si>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</si>
  <si>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</si>
  <si>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</si>
  <si>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</si>
  <si>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</si>
  <si>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</si>
  <si>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</si>
  <si>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</si>
  <si>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</si>
  <si>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</si>
  <si>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</si>
  <si>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</si>
  <si>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</si>
  <si>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</si>
  <si>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</si>
  <si>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</si>
  <si>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</si>
  <si>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</si>
  <si>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</si>
  <si>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</si>
  <si>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</si>
  <si>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</si>
  <si>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</si>
  <si>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</si>
  <si>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</si>
  <si>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</si>
  <si>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</si>
  <si>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</si>
  <si>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</si>
  <si>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</si>
  <si>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</si>
  <si>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</si>
  <si>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</si>
  <si>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</si>
  <si>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</si>
  <si>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</si>
  <si>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</si>
  <si>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</si>
  <si>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</si>
  <si>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</si>
  <si>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</si>
  <si>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</si>
  <si>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</si>
  <si>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</si>
  <si>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</si>
  <si>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</si>
  <si>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</si>
  <si>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</si>
  <si>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</si>
  <si>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</si>
  <si>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</si>
  <si>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</si>
  <si>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</si>
  <si>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</si>
  <si>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</si>
  <si>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</si>
  <si>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</si>
  <si>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</si>
  <si>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</si>
  <si>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</si>
  <si>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</si>
  <si>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</si>
  <si>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</si>
  <si>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</si>
  <si>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</si>
  <si>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</si>
  <si>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</si>
  <si>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</si>
  <si>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</si>
  <si>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</si>
  <si>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</si>
  <si>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</si>
  <si>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</si>
  <si>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</si>
  <si>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</si>
  <si>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</si>
  <si>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</si>
  <si>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</si>
  <si>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</si>
  <si>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</si>
  <si>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</si>
  <si>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</si>
  <si>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</si>
  <si>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</si>
  <si>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</si>
  <si>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</si>
  <si>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</si>
  <si>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</si>
  <si>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</si>
  <si>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</si>
  <si>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</si>
  <si>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</si>
  <si>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</si>
  <si>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</si>
  <si>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</si>
  <si>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</si>
  <si>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</si>
  <si>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</si>
  <si>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</si>
  <si>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</si>
  <si>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</si>
  <si>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</si>
  <si>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</si>
  <si>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</si>
  <si>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</si>
  <si>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</si>
  <si>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</si>
  <si>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</si>
  <si>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</si>
  <si>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</si>
  <si>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</si>
  <si>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</si>
  <si>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</si>
  <si>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</si>
  <si>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</si>
  <si>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</si>
  <si>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</si>
  <si>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</si>
  <si>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</si>
  <si>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</si>
  <si>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</si>
  <si>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</si>
  <si>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</si>
  <si>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</si>
  <si>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</si>
  <si>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</si>
  <si>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</si>
  <si>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</si>
  <si>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</si>
  <si>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</si>
  <si>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</si>
  <si>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</si>
  <si>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</si>
  <si>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</si>
  <si>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</si>
  <si>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</si>
  <si>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</si>
  <si>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</si>
  <si>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</si>
  <si>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</si>
  <si>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</si>
  <si>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</si>
  <si>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</si>
  <si>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</si>
  <si>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</si>
  <si>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</si>
  <si>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</si>
  <si>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</si>
  <si>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</si>
  <si>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</si>
  <si>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</si>
  <si>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</si>
  <si>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</si>
  <si>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</si>
  <si>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</si>
  <si>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</si>
  <si>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</si>
  <si>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</si>
  <si>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</si>
  <si>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</si>
  <si>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</si>
  <si>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</si>
  <si>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</si>
  <si>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</si>
  <si>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</si>
  <si>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</si>
  <si>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</si>
  <si>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</si>
  <si>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</si>
  <si>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</si>
  <si>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</si>
  <si>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</si>
  <si>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</si>
  <si>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</si>
  <si>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</si>
  <si>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</si>
  <si>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</si>
  <si>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</si>
  <si>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</si>
  <si>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</si>
  <si>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</si>
  <si>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</si>
  <si>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</si>
  <si>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</si>
  <si>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</si>
  <si>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</si>
  <si>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</si>
  <si>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</si>
  <si>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</si>
  <si>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</si>
  <si>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</si>
  <si>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</si>
  <si>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</si>
  <si>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</si>
  <si>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</si>
  <si>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</si>
  <si>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</si>
  <si>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</si>
  <si>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</si>
  <si>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</si>
  <si>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</si>
  <si>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</si>
  <si>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</si>
  <si>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</si>
  <si>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</si>
  <si>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</si>
  <si>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</si>
  <si>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</si>
  <si>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</si>
  <si>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</si>
  <si>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</si>
  <si>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</si>
  <si>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</si>
  <si>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</si>
  <si>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</si>
  <si>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</si>
  <si>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</si>
  <si>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</si>
  <si>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</si>
  <si>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</si>
  <si>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</si>
  <si>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</si>
  <si>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</si>
  <si>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</si>
  <si>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</si>
  <si>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</si>
  <si>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</si>
  <si>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</si>
  <si>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</si>
  <si>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</si>
  <si>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</si>
  <si>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</si>
  <si>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</si>
  <si>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</si>
  <si>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</si>
  <si>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</si>
  <si>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</si>
  <si>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</si>
  <si>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</si>
  <si>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</si>
  <si>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</si>
  <si>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</si>
  <si>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</si>
  <si>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</si>
  <si>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</si>
  <si>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</si>
  <si>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</si>
  <si>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</si>
  <si>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</si>
  <si>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</si>
  <si>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</si>
  <si>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</si>
  <si>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</si>
  <si>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</si>
  <si>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</si>
  <si>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</si>
  <si>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</si>
  <si>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</si>
  <si>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</si>
  <si>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</si>
  <si>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</si>
  <si>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</si>
  <si>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</si>
  <si>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</si>
  <si>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</si>
  <si>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</si>
  <si>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</si>
  <si>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</si>
  <si>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</si>
  <si>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</si>
  <si>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</si>
  <si>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</si>
  <si>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</si>
  <si>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</si>
  <si>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</si>
  <si>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</si>
  <si>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</si>
  <si>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</si>
  <si>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</si>
  <si>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</si>
  <si>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</si>
  <si>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</si>
  <si>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</si>
  <si>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</si>
  <si>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</si>
  <si>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</si>
  <si>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</si>
  <si>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</si>
  <si>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</si>
  <si>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</si>
  <si>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</si>
  <si>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</si>
  <si>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</si>
  <si>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</si>
  <si>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</si>
  <si>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</si>
  <si>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</si>
  <si>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</si>
  <si>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</si>
  <si>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</si>
  <si>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</si>
  <si>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</si>
  <si>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</si>
  <si>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</si>
  <si>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</si>
  <si>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</si>
  <si>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</si>
  <si>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</si>
  <si>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</si>
  <si>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</si>
  <si>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</si>
  <si>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</si>
  <si>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</si>
  <si>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</si>
  <si>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</si>
  <si>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</si>
  <si>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</si>
  <si>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</si>
  <si>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</si>
  <si>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</si>
  <si>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</si>
  <si>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</si>
  <si>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</si>
  <si>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</si>
  <si>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</si>
  <si>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</si>
  <si>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</si>
  <si>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</si>
  <si>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</si>
  <si>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</si>
  <si>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</si>
  <si>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</si>
  <si>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</si>
  <si>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</si>
  <si>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</si>
  <si>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</si>
  <si>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</si>
  <si>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</si>
  <si>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</si>
  <si>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</si>
  <si>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</si>
  <si>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</si>
  <si>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</si>
  <si>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</si>
  <si>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</si>
  <si>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</si>
  <si>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</si>
  <si>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</si>
  <si>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</si>
  <si>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</si>
  <si>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</si>
  <si>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</si>
  <si>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</si>
  <si>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</si>
  <si>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</si>
  <si>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</si>
  <si>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</si>
  <si>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</si>
  <si>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</si>
  <si>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</si>
  <si>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</si>
  <si>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</si>
  <si>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</si>
  <si>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</si>
  <si>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</si>
  <si>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</si>
  <si>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</si>
  <si>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</si>
  <si>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</si>
  <si>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</si>
  <si>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</si>
  <si>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</si>
  <si>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</si>
  <si>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</si>
  <si>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</si>
  <si>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</si>
  <si>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</si>
  <si>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</si>
  <si>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</si>
  <si>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</si>
  <si>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</si>
  <si>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</si>
  <si>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</si>
  <si>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</si>
  <si>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</si>
  <si>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</si>
  <si>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</si>
  <si>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</si>
  <si>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</si>
  <si>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</si>
  <si>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</si>
  <si>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</si>
  <si>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</si>
  <si>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</si>
  <si>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</si>
  <si>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</si>
  <si>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</si>
  <si>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</si>
  <si>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</si>
  <si>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</si>
  <si>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</si>
  <si>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</si>
  <si>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</si>
  <si>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</si>
  <si>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</si>
  <si>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</si>
  <si>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</si>
  <si>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</si>
  <si>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</si>
  <si>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</si>
  <si>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</si>
  <si>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</si>
  <si>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</si>
  <si>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</si>
  <si>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</si>
  <si>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</si>
  <si>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</si>
  <si>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</si>
  <si>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</si>
  <si>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</si>
  <si>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</si>
  <si>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</si>
  <si>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</si>
  <si>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</si>
  <si>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</si>
  <si>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</si>
  <si>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</si>
  <si>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</si>
  <si>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</si>
  <si>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</si>
  <si>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</si>
  <si>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</si>
  <si>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</si>
  <si>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</si>
  <si>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</si>
  <si>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</si>
  <si>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</si>
  <si>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</si>
  <si>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</si>
  <si>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</si>
  <si>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</si>
  <si>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</si>
  <si>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</si>
  <si>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</si>
  <si>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</si>
  <si>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</si>
  <si>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</si>
  <si>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</si>
  <si>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</si>
  <si>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</si>
  <si>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</si>
  <si>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</si>
  <si>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</si>
  <si>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</si>
  <si>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</si>
  <si>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</si>
  <si>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</si>
  <si>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</si>
  <si>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</si>
  <si>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</si>
  <si>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</si>
  <si>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</si>
  <si>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</si>
  <si>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</si>
  <si>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</si>
  <si>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</si>
  <si>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</si>
  <si>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</si>
  <si>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</si>
  <si>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</si>
  <si>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</si>
  <si>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</si>
  <si>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</si>
  <si>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</si>
  <si>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</si>
  <si>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</si>
  <si>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</si>
  <si>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</si>
  <si>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</si>
  <si>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</si>
  <si>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</si>
  <si>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</si>
  <si>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</si>
  <si>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</si>
  <si>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</si>
  <si>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</si>
  <si>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</si>
  <si>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</si>
  <si>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</si>
  <si>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</si>
  <si>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</si>
  <si>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</si>
  <si>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</si>
  <si>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</si>
  <si>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</si>
  <si>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</si>
  <si>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</si>
  <si>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</si>
  <si>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</si>
  <si>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</si>
  <si>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</si>
  <si>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</si>
  <si>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</si>
  <si>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</si>
  <si>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</si>
  <si>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</si>
  <si>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</si>
  <si>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</si>
  <si>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</si>
  <si>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</si>
  <si>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</si>
  <si>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</si>
  <si>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</si>
  <si>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</si>
  <si>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</si>
  <si>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</si>
  <si>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</si>
  <si>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</si>
  <si>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</si>
  <si>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</si>
  <si>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</si>
  <si>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</si>
  <si>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</si>
  <si>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</si>
  <si>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</si>
  <si>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</si>
  <si>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</si>
  <si>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</si>
  <si>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</si>
  <si>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</si>
  <si>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</si>
  <si>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</si>
  <si>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</si>
  <si>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</si>
  <si>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</si>
  <si>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</si>
  <si>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</si>
  <si>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</si>
  <si>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</si>
  <si>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</si>
  <si>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</si>
  <si>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</si>
  <si>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</si>
  <si>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</si>
  <si>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</si>
  <si>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</si>
  <si>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</si>
  <si>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</si>
  <si>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</si>
  <si>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</si>
  <si>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</si>
  <si>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</si>
  <si>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</si>
  <si>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</si>
  <si>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</si>
  <si>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</si>
  <si>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</si>
  <si>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</si>
  <si>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</si>
  <si>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</si>
  <si>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</si>
  <si>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</si>
  <si>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</si>
  <si>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</si>
  <si>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</si>
  <si>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</si>
  <si>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</si>
  <si>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</si>
  <si>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</si>
  <si>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</si>
  <si>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</si>
  <si>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</si>
  <si>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</si>
  <si>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</si>
  <si>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</si>
  <si>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</si>
  <si>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</si>
  <si>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</si>
  <si>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</si>
  <si>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</si>
  <si>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</si>
  <si>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</si>
  <si>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</si>
  <si>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</si>
  <si>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</si>
  <si>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</si>
  <si>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</si>
  <si>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</si>
  <si>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</si>
  <si>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</si>
  <si>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</si>
  <si>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</si>
  <si>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</si>
  <si>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</si>
  <si>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</si>
  <si>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</si>
  <si>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</si>
  <si>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</si>
  <si>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</si>
  <si>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</si>
  <si>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</si>
  <si>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</si>
  <si>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</si>
  <si>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</si>
  <si>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</si>
  <si>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</si>
  <si>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</si>
  <si>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</si>
  <si>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</si>
  <si>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</si>
  <si>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</si>
  <si>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</si>
  <si>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</si>
  <si>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</si>
  <si>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</si>
  <si>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</si>
  <si>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</si>
  <si>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</si>
  <si>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</si>
  <si>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</si>
  <si>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</si>
  <si>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</si>
  <si>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</si>
  <si>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</si>
  <si>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</si>
  <si>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</si>
  <si>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</si>
  <si>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</si>
  <si>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</si>
  <si>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</si>
  <si>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</si>
  <si>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</si>
  <si>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</si>
  <si>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</si>
  <si>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</si>
  <si>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</si>
  <si>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</si>
  <si>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</si>
  <si>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</si>
  <si>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</si>
  <si>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</si>
  <si>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</si>
  <si>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</si>
  <si>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</si>
  <si>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</si>
  <si>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</si>
  <si>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</si>
  <si>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</si>
  <si>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</si>
  <si>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</si>
  <si>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</si>
  <si>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</si>
  <si>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</si>
  <si>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</si>
  <si>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</si>
  <si>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</si>
  <si>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</si>
  <si>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</si>
  <si>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</si>
  <si>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</si>
  <si>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</si>
  <si>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</si>
  <si>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</si>
  <si>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</si>
  <si>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</si>
  <si>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</si>
  <si>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</si>
  <si>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</si>
  <si>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</si>
  <si>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</si>
  <si>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</si>
  <si>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</si>
  <si>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</si>
  <si>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</si>
  <si>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</si>
  <si>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</si>
  <si>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</si>
  <si>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</si>
  <si>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</si>
  <si>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</si>
  <si>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</si>
  <si>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</si>
  <si>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</si>
  <si>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</si>
  <si>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</si>
  <si>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</si>
  <si>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</si>
  <si>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</si>
  <si>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</si>
  <si>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</si>
  <si>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</si>
  <si>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</si>
  <si>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</si>
  <si>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</si>
  <si>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</si>
  <si>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</si>
  <si>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</si>
  <si>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</si>
  <si>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</si>
  <si>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</si>
  <si>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</si>
  <si>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</si>
  <si>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</si>
  <si>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</si>
  <si>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</si>
  <si>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</si>
  <si>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</si>
  <si>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</si>
  <si>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</si>
  <si>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</si>
  <si>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</si>
  <si>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</si>
  <si>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</si>
  <si>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</si>
  <si>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</si>
  <si>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</si>
  <si>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</si>
  <si>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</si>
  <si>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</si>
  <si>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</si>
  <si>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</si>
  <si>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</si>
  <si>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</si>
  <si>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</si>
  <si>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</si>
  <si>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</si>
  <si>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</si>
  <si>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</si>
  <si>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</si>
  <si>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</si>
  <si>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</si>
  <si>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</si>
  <si>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</si>
  <si>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</si>
  <si>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</si>
  <si>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</si>
  <si>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</si>
  <si>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</si>
  <si>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</si>
  <si>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</si>
  <si>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</si>
  <si>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</si>
  <si>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</si>
  <si>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</si>
  <si>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</si>
  <si>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</si>
  <si>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</si>
  <si>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</si>
  <si>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</si>
  <si>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</si>
  <si>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</si>
  <si>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</si>
  <si>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</si>
  <si>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</si>
  <si>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</si>
  <si>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</si>
  <si>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</si>
  <si>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</si>
  <si>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</si>
  <si>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</si>
  <si>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</si>
  <si>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</si>
  <si>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</si>
  <si>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</si>
  <si>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</si>
  <si>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</si>
  <si>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</si>
  <si>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</si>
  <si>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</si>
  <si>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</si>
  <si>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</si>
  <si>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</si>
  <si>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</si>
  <si>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</si>
  <si>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</si>
  <si>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</si>
  <si>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</si>
  <si>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</si>
  <si>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</si>
  <si>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</si>
  <si>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</si>
  <si>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</si>
  <si>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</si>
  <si>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</si>
  <si>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</si>
  <si>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</si>
  <si>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</si>
  <si>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</si>
  <si>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</si>
  <si>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</si>
  <si>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</si>
  <si>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</si>
  <si>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</si>
  <si>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</si>
  <si>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</si>
  <si>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</si>
  <si>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</si>
  <si>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</si>
  <si>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</si>
  <si>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</si>
  <si>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</si>
  <si>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</si>
  <si>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</si>
  <si>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</si>
  <si>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</si>
  <si>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</si>
  <si>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</si>
  <si>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</si>
  <si>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</si>
  <si>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</si>
  <si>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</si>
  <si>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</si>
  <si>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</si>
  <si>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</si>
  <si>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</si>
  <si>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</si>
  <si>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</si>
  <si>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</si>
  <si>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</si>
  <si>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</si>
  <si>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</si>
  <si>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</si>
  <si>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</si>
  <si>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</si>
  <si>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</si>
  <si>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</si>
  <si>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</si>
  <si>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</si>
  <si>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</si>
  <si>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</si>
  <si>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</si>
  <si>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</si>
  <si>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</si>
  <si>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</si>
  <si>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</si>
  <si>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</si>
  <si>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</si>
  <si>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</si>
  <si>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</si>
  <si>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</si>
  <si>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</si>
  <si>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</si>
  <si>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</si>
  <si>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</si>
  <si>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</si>
  <si>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</si>
  <si>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</si>
  <si>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</si>
  <si>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</si>
  <si>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</si>
  <si>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</si>
  <si>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</si>
  <si>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</si>
  <si>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</si>
  <si>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</si>
  <si>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</si>
  <si>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</si>
  <si>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</si>
  <si>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</si>
  <si>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</si>
  <si>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</si>
  <si>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</si>
  <si>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</si>
  <si>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</si>
  <si>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</si>
  <si>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</si>
  <si>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</si>
  <si>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</si>
  <si>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</si>
  <si>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</si>
  <si>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</si>
  <si>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</si>
  <si>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</si>
  <si>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</si>
  <si>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</si>
  <si>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</si>
  <si>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</si>
  <si>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</si>
  <si>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</si>
  <si>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</si>
  <si>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</si>
  <si>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</si>
  <si>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</si>
  <si>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</si>
  <si>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</si>
  <si>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</si>
  <si>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</si>
  <si>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</si>
  <si>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</si>
  <si>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</si>
  <si>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</si>
  <si>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</si>
  <si>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</si>
  <si>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</si>
  <si>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</si>
  <si>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</si>
  <si>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</si>
  <si>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</si>
  <si>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</si>
  <si>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</si>
  <si>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</si>
  <si>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</si>
  <si>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</si>
  <si>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</si>
  <si>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</si>
  <si>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</si>
  <si>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</si>
  <si>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</si>
  <si>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</si>
  <si>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</si>
  <si>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</si>
  <si>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</si>
  <si>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</si>
  <si>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</si>
  <si>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</si>
  <si>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</si>
  <si>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</si>
  <si>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</si>
  <si>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</si>
  <si>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</si>
  <si>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</si>
  <si>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</si>
  <si>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</si>
  <si>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</si>
  <si>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</si>
  <si>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</si>
  <si>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</si>
  <si>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</si>
  <si>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</si>
  <si>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</si>
  <si>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</si>
  <si>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</si>
  <si>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</si>
  <si>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</si>
  <si>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</si>
  <si>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</si>
  <si>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</si>
  <si>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</si>
  <si>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</si>
  <si>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</si>
  <si>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</si>
  <si>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</si>
  <si>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</si>
  <si>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</si>
  <si>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</si>
  <si>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</si>
  <si>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</si>
  <si>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</si>
  <si>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</si>
  <si>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</si>
  <si>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</si>
  <si>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</si>
  <si>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</si>
  <si>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</si>
  <si>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</si>
  <si>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</si>
  <si>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</si>
  <si>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</si>
  <si>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</si>
  <si>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</si>
  <si>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</si>
  <si>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</si>
  <si>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</si>
  <si>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</si>
  <si>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</si>
  <si>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</si>
  <si>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</si>
  <si>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</si>
  <si>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</si>
  <si>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</si>
  <si>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</si>
  <si>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</si>
  <si>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</si>
  <si>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</si>
  <si>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</si>
  <si>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</si>
  <si>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</si>
  <si>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</si>
  <si>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</si>
  <si>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</si>
  <si>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</si>
  <si>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</si>
  <si>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</si>
  <si>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</si>
  <si>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</si>
  <si>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</si>
  <si>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</si>
  <si>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</si>
  <si>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</si>
  <si>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</si>
  <si>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</si>
  <si>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</si>
  <si>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</si>
  <si>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</si>
  <si>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</si>
  <si>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</si>
  <si>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</si>
  <si>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</si>
  <si>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</si>
  <si>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</si>
  <si>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</si>
  <si>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</si>
  <si>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</si>
  <si>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</si>
  <si>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</si>
  <si>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</si>
  <si>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</si>
  <si>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</si>
  <si>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</si>
  <si>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</si>
  <si>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</si>
  <si>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</si>
  <si>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</si>
  <si>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</si>
  <si>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</si>
  <si>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</si>
  <si>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</si>
  <si>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</si>
  <si>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</si>
  <si>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</si>
  <si>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</si>
  <si>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</si>
  <si>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</si>
  <si>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</si>
  <si>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</si>
  <si>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</si>
  <si>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</si>
  <si>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</si>
  <si>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</si>
  <si>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</si>
  <si>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</si>
  <si>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</si>
  <si>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</si>
  <si>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</si>
  <si>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</si>
  <si>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</si>
  <si>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</si>
  <si>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</si>
  <si>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</si>
  <si>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</si>
  <si>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</si>
  <si>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</si>
  <si>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</si>
  <si>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</si>
  <si>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</si>
  <si>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</si>
  <si>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</si>
  <si>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</si>
  <si>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</si>
  <si>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</si>
  <si>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</si>
  <si>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</si>
  <si>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</si>
  <si>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</si>
  <si>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</si>
  <si>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</si>
  <si>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</si>
  <si>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</si>
  <si>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</si>
  <si>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</si>
  <si>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</si>
  <si>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</si>
  <si>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</si>
  <si>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</si>
  <si>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</si>
  <si>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</si>
  <si>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</si>
  <si>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</si>
  <si>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</si>
  <si>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</si>
  <si>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</si>
  <si>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</si>
  <si>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</si>
  <si>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</si>
  <si>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</si>
  <si>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</si>
  <si>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</si>
  <si>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</si>
  <si>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</si>
  <si>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</si>
  <si>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</si>
  <si>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</si>
  <si>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</si>
  <si>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</si>
  <si>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</si>
  <si>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</si>
  <si>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</si>
  <si>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</si>
  <si>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</si>
  <si>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</si>
  <si>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</si>
  <si>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</si>
  <si>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</si>
  <si>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</si>
  <si>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</si>
  <si>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</si>
  <si>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</si>
  <si>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</si>
  <si>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</si>
  <si>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</si>
  <si>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</si>
  <si>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</si>
  <si>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</si>
  <si>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</si>
  <si>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</si>
  <si>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</si>
  <si>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</si>
  <si>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</si>
  <si>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</si>
  <si>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</si>
  <si>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</si>
  <si>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</si>
  <si>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</si>
  <si>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</si>
  <si>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</si>
  <si>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</si>
  <si>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</si>
  <si>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</si>
  <si>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</si>
  <si>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</si>
  <si>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</si>
  <si>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</si>
  <si>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</si>
  <si>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</si>
  <si>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</si>
  <si>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</si>
  <si>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</si>
  <si>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</si>
  <si>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</si>
  <si>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</si>
  <si>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</si>
  <si>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</si>
  <si>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</si>
  <si>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</si>
  <si>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</si>
  <si>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</si>
  <si>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</si>
  <si>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</si>
  <si>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</si>
  <si>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</si>
  <si>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</si>
  <si>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</si>
  <si>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</si>
  <si>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</si>
  <si>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</si>
  <si>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</si>
  <si>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</si>
  <si>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</si>
  <si>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</si>
  <si>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</si>
  <si>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</si>
  <si>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</si>
  <si>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</si>
  <si>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</si>
  <si>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</si>
  <si>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</si>
  <si>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</si>
  <si>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</si>
  <si>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</si>
  <si>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</si>
  <si>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</si>
  <si>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</si>
  <si>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</si>
  <si>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</si>
  <si>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</si>
  <si>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</si>
  <si>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</si>
  <si>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</si>
  <si>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</si>
  <si>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</si>
  <si>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</si>
  <si>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</si>
  <si>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</si>
  <si>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</si>
  <si>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</si>
  <si>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</si>
  <si>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</si>
  <si>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</si>
  <si>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</si>
  <si>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</si>
  <si>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</si>
  <si>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</si>
  <si>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</si>
  <si>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</si>
  <si>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</si>
  <si>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</si>
  <si>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</si>
  <si>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</si>
  <si>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</si>
  <si>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</si>
  <si>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</si>
  <si>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</si>
  <si>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</si>
  <si>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</si>
  <si>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</si>
  <si>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</si>
  <si>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</si>
  <si>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</si>
  <si>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</si>
  <si>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</si>
  <si>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</si>
  <si>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</si>
  <si>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</si>
  <si>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</si>
  <si>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</si>
  <si>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</si>
  <si>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</si>
  <si>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</si>
  <si>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</si>
  <si>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</si>
  <si>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</si>
  <si>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</si>
  <si>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</si>
  <si>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</si>
  <si>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</si>
  <si>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</si>
  <si>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</si>
  <si>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</si>
  <si>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</si>
  <si>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</si>
  <si>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</si>
  <si>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</si>
  <si>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</si>
  <si>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</si>
  <si>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</si>
  <si>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</si>
  <si>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</si>
  <si>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</si>
  <si>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</si>
  <si>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</si>
  <si>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</si>
  <si>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</si>
  <si>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</si>
  <si>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</si>
  <si>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</si>
  <si>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</si>
  <si>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</si>
  <si>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</si>
  <si>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</si>
  <si>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</si>
  <si>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</si>
  <si>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</si>
  <si>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</si>
  <si>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</si>
  <si>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</si>
  <si>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</si>
  <si>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</si>
  <si>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</si>
  <si>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</si>
  <si>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</si>
  <si>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</si>
  <si>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</si>
  <si>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</si>
  <si>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</si>
  <si>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</si>
  <si>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</si>
  <si>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</si>
  <si>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</si>
  <si>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</si>
  <si>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</si>
  <si>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</si>
  <si>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</si>
  <si>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</si>
  <si>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</si>
  <si>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</si>
  <si>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</si>
  <si>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</si>
  <si>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</si>
  <si>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</si>
  <si>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</si>
  <si>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</si>
  <si>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</si>
  <si>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</si>
  <si>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</si>
  <si>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</si>
  <si>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</si>
  <si>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</si>
  <si>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</si>
  <si>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</si>
  <si>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</si>
  <si>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</si>
  <si>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</si>
  <si>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</si>
  <si>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</si>
  <si>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</si>
  <si>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</si>
  <si>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</si>
  <si>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</si>
  <si>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</si>
  <si>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</si>
  <si>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</si>
  <si>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</si>
  <si>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</si>
  <si>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</si>
  <si>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</si>
  <si>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</si>
  <si>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</si>
  <si>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</si>
  <si>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</si>
  <si>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</si>
  <si>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</si>
  <si>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</si>
  <si>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</si>
  <si>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</si>
  <si>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</si>
  <si>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</si>
  <si>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</si>
  <si>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</si>
  <si>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</si>
  <si>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</si>
  <si>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</si>
  <si>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</si>
  <si>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</si>
  <si>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</si>
  <si>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</si>
  <si>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</si>
  <si>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</si>
  <si>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</si>
  <si>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</si>
  <si>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</si>
  <si>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</si>
  <si>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</si>
  <si>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</si>
  <si>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</si>
  <si>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</si>
  <si>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</si>
  <si>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</si>
  <si>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</si>
  <si>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</si>
  <si>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</si>
  <si>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</si>
  <si>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</si>
  <si>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</si>
  <si>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</si>
  <si>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</si>
  <si>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</si>
  <si>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</si>
  <si>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</si>
  <si>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</si>
  <si>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</si>
  <si>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</si>
  <si>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</si>
  <si>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</si>
  <si>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</si>
  <si>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</si>
  <si>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</si>
  <si>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</si>
  <si>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</si>
  <si>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</si>
  <si>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</si>
  <si>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</si>
  <si>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</si>
  <si>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</si>
  <si>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</si>
  <si>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</si>
  <si>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</si>
  <si>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</si>
  <si>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</si>
  <si>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</si>
  <si>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</si>
  <si>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</si>
  <si>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</si>
  <si>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</si>
  <si>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</si>
  <si>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</si>
  <si>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</si>
  <si>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</si>
  <si>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</si>
  <si>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</si>
  <si>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</si>
  <si>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</si>
  <si>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</si>
  <si>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</si>
  <si>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</si>
  <si>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</si>
  <si>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</si>
  <si>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</si>
  <si>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</si>
  <si>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</si>
  <si>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</si>
  <si>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</si>
  <si>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</si>
  <si>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</si>
  <si>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</si>
  <si>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</si>
  <si>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</si>
  <si>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</si>
  <si>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</si>
  <si>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</si>
  <si>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</si>
  <si>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</si>
  <si>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</si>
  <si>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</si>
  <si>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</si>
  <si>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</si>
  <si>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</si>
  <si>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</si>
  <si>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</si>
  <si>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</si>
  <si>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</si>
  <si>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</si>
  <si>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</si>
  <si>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</si>
  <si>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</si>
  <si>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</si>
  <si>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</si>
  <si>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</si>
  <si>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</si>
  <si>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</si>
  <si>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</si>
  <si>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</si>
  <si>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</si>
  <si>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</si>
  <si>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</si>
  <si>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</si>
  <si>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</si>
  <si>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</si>
  <si>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</si>
  <si>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</si>
  <si>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</si>
  <si>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</si>
  <si>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</si>
  <si>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</si>
  <si>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</si>
  <si>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</si>
  <si>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</si>
  <si>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</si>
  <si>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</si>
  <si>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</si>
  <si>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</si>
  <si>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</si>
  <si>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</si>
  <si>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</si>
  <si>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</si>
  <si>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</si>
  <si>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</si>
  <si>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</si>
  <si>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</si>
  <si>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</si>
  <si>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</si>
  <si>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</si>
  <si>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</si>
  <si>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</si>
  <si>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</si>
  <si>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</si>
  <si>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</si>
  <si>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</si>
  <si>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</si>
  <si>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</si>
  <si>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</si>
  <si>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</si>
  <si>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</si>
  <si>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PCM-20251124-00000377</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</si>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</sst>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322.35746249999647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45985.305888425923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45985.305888425923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45985.305888425923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45985.305888425923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45985.305888425923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45985.305888425923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45985.305888425923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45985.305888425923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45985.305888425923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45985.305888425923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45985.305888425923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45985.305888425923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45985.305888425923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45985.305888425923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45985.305888425923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45985.305888425923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45985.305888425923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45985.305888425923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45985.305888425923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45985.305888425923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45985.305888425923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45985.305888425923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45985.305888425923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45985.305888425923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45985.305888425923</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45985.305888425923</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BE92AE1-0032-48E3-AAEF-DF8F8C058BE0}"/>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160.30605046296114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0.91846944444114342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27728</v>
      </c>
      <c r="E5" s="102" t="s">
        <v>39021</v>
      </c>
      <c r="F5" s="103">
        <v>45985.294571759259</v>
      </c>
      <c r="G5" s="104">
        <f ca="1">IFERROR(NOW()-F5,"-")</f>
        <v>1.1316666663333308E-2</v>
      </c>
      <c r="H5" s="103">
        <v>45985.28875</v>
      </c>
      <c r="I5" s="18" t="str">
        <f>IFERROR(VLOOKUP(D5,DB!A:F,6,0),"")</f>
        <v>SCECO</v>
      </c>
      <c r="J5" s="18" t="str">
        <f>IFERROR(VLOOKUP(D5,DB!A:G,7,0),"")</f>
        <v>No BB Shifted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45985.305888425923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45985.305888425923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45985.305888425923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45985.305888425923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45985.305888425923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45985.305888425923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45985.305888425923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45985.305888425923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45985.305888425923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45985.305888425923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45985.305888425923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45985.305888425923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45985.305888425923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45985.305888425923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45985.305888425923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45985.305888425923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45985.305888425923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45985.305888425923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45985.305888425923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45985.305888425923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45985.305888425923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45985.305888425923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45985.305888425923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45985.305888425923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45985.305888425923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45985.305888425923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45985.305888425923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45985.305888425923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45985.305888425923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45985.305888425923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45985.305888425923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45985.305888425923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45985.305888425923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45985.305888425923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45985.305888425923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45985.305888425923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45985.305888425923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45985.305888425923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45985.305888425923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45985.305888425923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45985.305888425923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45985.305888425923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45985.305888425923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45985.305888425923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45985.305888425923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45985.305888425923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45985.305888425923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45985.305888425923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45985.305888425923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45985.305888425923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45985.305888425923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45985.305888425923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45985.305888425923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45985.305888425923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45985.305888425923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45985.305888425923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45985.305888425923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45985.305888425923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45985.305888425923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45985.305888425923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45985.305888425923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45985.305888425923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45985.305888425923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45985.305888425923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45985.305888425923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45985.305888425923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45985.305888425923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45985.305888425923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45985.305888425923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45985.305888425923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45985.305888425923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45985.305888425923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45985.305888425923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45985.305888425923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45985.305888425923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45985.305888425923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45985.305888425923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45985.305888425923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45985.305888425923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45985.305888425923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45985.305888425923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45985.305888425923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45985.305888425923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45985.305888425923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45985.305888425923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45985.305888425923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45985.305888425923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45985.305888425923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45985.305888425923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45985.305888425923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45985.305888425923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45985.305888425923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45985.305888425923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45985.305888425923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45985.305888425923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45985.305888425923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45985.305888425923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45985.305888425923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45985.305888425923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45985.305888425923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45985.305888425923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45985.305888425923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45985.305888425923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45985.305888425923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45985.305888425923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45985.305888425923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45985.305888425923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45985.305888425923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45985.305888425923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45985.305888425923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45985.305888425923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45985.305888425923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45985.305888425923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45985.305888425923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45985.305888425923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45985.305888425923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45985.305888425923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45985.305888425923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45985.305888425923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45985.305888425923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45985.305888425923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45985.305888425923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45985.305888425923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45985.305888425923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45985.305888425923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45985.305888425923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45985.305888425923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45985.305888425923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45985.305888425923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45985.305888425923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45985.305888425923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45985.305888425923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45985.305888425923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45985.305888425923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45985.305888425923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45985.305888425923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45985.305888425923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45985.305888425923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45985.305888425923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45985.305888425923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45985.305888425923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45985.305888425923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45985.305888425923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45985.305888425923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45985.305888425923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45985.305888425923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45985.305888425923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45985.305888425923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45985.305888425923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45985.305888425923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45985.305888425923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45985.305888425923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45985.305888425923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45985.305888425923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45985.305888425923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45985.305888425923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45985.305888425923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45985.305888425923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45985.305888425923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45985.305888425923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45985.305888425923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45985.305888425923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45985.305888425923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45985.305888425923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45985.305888425923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45985.305888425923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45985.305888425923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45985.305888425923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45985.305888425923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45985.305888425923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45985.305888425923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45985.305888425923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45985.305888425923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45985.305888425923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45985.305888425923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45985.305888425923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45985.305888425923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45985.305888425923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45985.305888425923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45985.305888425923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45985.305888425923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45985.305888425923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45985.305888425923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45985.305888425923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45985.305888425923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45985.305888425923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45985.305888425923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45985.305888425923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45985.305888425923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45985.305888425923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45985.305888425923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45985.305888425923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45985.305888425923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45985.305888425923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45985.305888425923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45985.305888425923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45985.305888425923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45985.305888425923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45985.305888425923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45985.305888425923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45985.305888425923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45985.305888425923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45985.305888425923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45985.305888425923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45985.305888425923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45985.305888425923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45985.305888425923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45985.305888425923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45985.305888425923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45985.305888425923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45985.305888425923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45985.305888425923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45985.305888425923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45985.305888425923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45985.305888425923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45985.305888425923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45985.305888425923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45985.305888425923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45985.305888425923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45985.305888425923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45985.305888425923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45985.305888425923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45985.305888425923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45985.305888425923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45985.305888425923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45985.305888425923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45985.305888425923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45985.305888425923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45985.305888425923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45985.305888425923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45985.305888425923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45985.305888425923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45985.305888425923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45985.305888425923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45985.305888425923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45985.305888425923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45985.305888425923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45985.305888425923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45985.305888425923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45985.305888425923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45985.305888425923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45985.305888425923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45985.305888425923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45985.305888425923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45985.305888425923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45985.305888425923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45985.305888425923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45985.305888425923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45985.305888425923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45985.305888425923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45985.305888425923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45985.305888425923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45985.305888425923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45985.305888425923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45985.305888425923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45985.305888425923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45985.305888425923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45985.305888425923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45985.305888425923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45985.305888425923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45985.305888425923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45985.305888425923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45985.305888425923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45985.305888425923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45985.305888425923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45985.305888425923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45985.305888425923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45985.305888425923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45985.305888425923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45985.305888425923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45985.305888425923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45985.305888425923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45985.305888425923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45985.305888425923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45985.305888425923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45985.305888425923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45985.305888425923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45985.305888425923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45985.305888425923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45985.305888425923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45985.305888425923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45985.305888425923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45985.305888425923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45985.305888425923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45985.305888425923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45985.305888425923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45985.305888425923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45985.305888425923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45985.305888425923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45985.305888425923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45985.305888425923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45985.305888425923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45985.305888425923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45985.305888425923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45985.305888425923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45985.305888425923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45985.305888425923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45985.305888425923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45985.305888425923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45985.305888425923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45985.305888425923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45985.305888425923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45985.305888425923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45985.305888425923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45985.305888425923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45985.305888425923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45985.305888425923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45985.305888425923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45985.305888425923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45985.305888425923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45985.305888425923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45985.305888425923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45985.305888425923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45985.305888425923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45985.305888425923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45985.305888425923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45985.305888425923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45985.305888425923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45985.305888425923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45985.305888425923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45985.305888425923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45985.305888425923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45985.305888425923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45985.305888425923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45985.305888425923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45985.305888425923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45985.305888425923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45985.305888425923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45985.305888425923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45985.305888425923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45985.305888425923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45985.305888425923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45985.305888425923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45985.305888425923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45985.305888425923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45985.305888425923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45985.305888425923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45985.305888425923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45985.305888425923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45985.305888425923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45985.305888425923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45985.305888425923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45985.305888425923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45985.305888425923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45985.305888425923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45985.305888425923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45985.305888425923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45985.305888425923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45985.305888425923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45985.305888425923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45985.305888425923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45985.305888425923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45985.305888425923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45985.305888425923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45985.305888425923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45985.305888425923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45985.305888425923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45985.305888425923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45985.305888425923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45985.305888425923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45985.305888425923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45985.305888425923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45985.305888425923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45985.305888425923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45985.305888425923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45985.305888425923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45985.305888425923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45985.305888425923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45985.305888425923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45985.305888425923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45985.305888425923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45985.305888425923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45985.305888425923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45985.305888425923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45985.305888425923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45985.305888425923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45985.305888425923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45985.305888425923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45985.305888425923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45985.305888425923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45985.305888425923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45985.305888425923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45985.305888425923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45985.305888425923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45985.305888425923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45985.305888425923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45985.305888425923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45985.305888425923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45985.305888425923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45985.305888425923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45985.305888425923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45985.305888425923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45985.305888425923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45985.305888425923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45985.305888425923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45985.305888425923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45985.305888425923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45985.305888425923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45985.305888425923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45985.305888425923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45985.305888425923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45985.305888425923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45985.305888425923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45985.305888425923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45985.305888425923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45985.305888425923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45985.305888425923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45985.305888425923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45985.305888425923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45985.305888425923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45985.305888425923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45985.305888425923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45985.305888425923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45985.305888425923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45985.305888425923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45985.305888425923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45985.305888425923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45985.305888425923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45985.305888425923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45985.305888425923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45985.305888425923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45985.305888425923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45985.305888425923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45985.305888425923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45985.305888425923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45985.305888425923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45985.305888425923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45985.305888425923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45985.305888425923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45985.305888425923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45985.305888425923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45985.305888425923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45985.305888425923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45985.305888425923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45985.305888425923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45985.305888425923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45985.305888425923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45985.305888425923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45985.305888425923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45985.305888425923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45985.305888425923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45985.305888425923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45985.305888425923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45985.305888425923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45985.305888425923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45985.305888425923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45985.305888425923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45985.305888425923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45985.305888425923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45985.305888425923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45985.305888425923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45985.305888425923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45985.305888425923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45985.305888425923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45985.305888425923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45985.305888425923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45985.305888425923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45985.305888425923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45985.305888425923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45985.305888425923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45985.305888425923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45985.305888425923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45985.305888425923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45985.305888425923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45985.305888425923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45985.305888425923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45985.305888425923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45985.305888425923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45985.305888425923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45985.305888425923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45985.305888425923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45985.305888425923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45985.305888425923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45985.305888425923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45985.305888425923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45985.305888425923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45985.305888425923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45985.305888425923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45985.305888425923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45985.305888425923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45985.305888425923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45985.305888425923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45985.305888425923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45985.305888425923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45985.305888425923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45985.305888425923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45985.305888425923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45985.305888425923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45985.305888425923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45985.305888425923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45985.305888425923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45985.305888425923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45985.305888425923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45985.305888425923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45985.305888425923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45985.305888425923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45985.305888425923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45985.305888425923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45985.305888425923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45985.305888425923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45985.305888425923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45985.305888425923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45985.305888425923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45985.305888425923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45985.305888425923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45985.305888425923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45985.305888425923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45985.305888425923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45985.305888425923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45985.305888425923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45985.305888425923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45985.305888425923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45985.305888425923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45985.305888425923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45985.305888425923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45985.305888425923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45985.305888425923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45985.305888425923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45985.305888425923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45985.305888425923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45985.305888425923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45985.305888425923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45985.305888425923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45985.305888425923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45985.305888425923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45985.305888425923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45985.305888425923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45985.305888425923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45985.305888425923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45985.305888425923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45985.305888425923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45985.305888425923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45985.305888425923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45985.305888425923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45985.305888425923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45985.305888425923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45985.305888425923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45985.305888425923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45985.305888425923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45985.305888425923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45985.305888425923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45985.305888425923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45985.305888425923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45985.305888425923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45985.305888425923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45985.305888425923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45985.305888425923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45985.305888425923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45985.305888425923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45985.305888425923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45985.305888425923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45985.305888425923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45985.305888425923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45985.305888425923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45985.305888425923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45985.305888425923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45985.305888425923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45985.305888425923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45985.305888425923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45985.305888425923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45985.305888425923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45985.305888425923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45985.305888425923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45985.305888425923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45985.305888425923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45985.305888425923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45985.305888425923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45985.305888425923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45985.305888425923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45985.305888425923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45985.305888425923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45985.305888425923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45985.305888425923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45985.305888425923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45985.305888425923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45985.305888425923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45985.305888425923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45985.305888425923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45985.305888425923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45985.305888425923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45985.305888425923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45985.305888425923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45985.305888425923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45985.305888425923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45985.305888425923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45985.305888425923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45985.305888425923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45985.305888425923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45985.305888425923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45985.305888425923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45985.305888425923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45985.305888425923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45985.305888425923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45985.305888425923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45985.305888425923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45985.305888425923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45985.305888425923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45985.305888425923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45985.305888425923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45985.305888425923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45985.305888425923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45985.305888425923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45985.305888425923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45985.305888425923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45985.305888425923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45985.305888425923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45985.305888425923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45985.305888425923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45985.305888425923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45985.305888425923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45985.305888425923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45985.305888425923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45985.305888425923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45985.305888425923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45985.305888425923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45985.305888425923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45985.305888425923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45985.305888425923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45985.305888425923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45985.305888425923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45985.305888425923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45985.305888425923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45985.305888425923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45985.305888425923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45985.305888425923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45985.305888425923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45985.305888425923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45985.305888425923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45985.305888425923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45985.305888425923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45985.305888425923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45985.305888425923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45985.305888425923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45985.305888425923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45985.305888425923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45985.305888425923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45985.305888425923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45985.305888425923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45985.305888425923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45985.305888425923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45985.305888425923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45985.305888425923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45985.305888425923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45985.305888425923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45985.305888425923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45985.305888425923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45985.305888425923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45985.305888425923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45985.305888425923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45985.305888425923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45985.305888425923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45985.305888425923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45985.305888425923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45985.305888425923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45985.305888425923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45985.305888425923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45985.305888425923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45985.305888425923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45985.305888425923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45985.305888425923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45985.305888425923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45985.305888425923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45985.305888425923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45985.305888425923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45985.305888425923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45985.305888425923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45985.305888425923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45985.305888425923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45985.305888425923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45985.305888425923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45985.305888425923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45985.305888425923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45985.305888425923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45985.305888425923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45985.305888425923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45985.305888425923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45985.305888425923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45985.305888425923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45985.305888425923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45985.305888425923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45985.305888425923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45985.305888425923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45985.305888425923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45985.305888425923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45985.305888425923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45985.305888425923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45985.305888425923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45985.305888425923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45985.305888425923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45985.305888425923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45985.305888425923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45985.305888425923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45985.305888425923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45985.305888425923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45985.305888425923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45985.305888425923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45985.305888425923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45985.305888425923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45985.305888425923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45985.305888425923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45985.305888425923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45985.305888425923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45985.305888425923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45985.305888425923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45985.305888425923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45985.305888425923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45985.305888425923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45985.305888425923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45985.305888425923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45985.305888425923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45985.305888425923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45985.305888425923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45985.305888425923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45985.305888425923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45985.305888425923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45985.305888425923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45985.305888425923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45985.305888425923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45985.305888425923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45985.305888425923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45985.305888425923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45985.305888425923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45985.305888425923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45985.305888425923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45985.305888425923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45985.305888425923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45985.305888425923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45985.305888425923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45985.305888425923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45985.305888425923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45985.305888425923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45985.305888425923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45985.305888425923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45985.305888425923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45985.305888425923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45985.305888425923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45985.305888425923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45985.305888425923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45985.305888425923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45985.305888425923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45985.305888425923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45985.305888425923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45985.305888425923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45985.305888425923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45985.305888425923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45985.305888425923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45985.305888425923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45985.305888425923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45985.305888425923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45985.305888425923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45985.305888425923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45985.305888425923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45985.305888425923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45985.305888425923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45985.305888425923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45985.305888425923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45985.305888425923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45985.305888425923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45985.305888425923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45985.305888425923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45985.305888425923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45985.305888425923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45985.305888425923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45985.305888425923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45985.305888425923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45985.305888425923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45985.305888425923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45985.305888425923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45985.305888425923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45985.305888425923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45985.305888425923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45985.305888425923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45985.305888425923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45985.305888425923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45985.305888425923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45985.305888425923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45985.305888425923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45985.305888425923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45985.305888425923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45985.305888425923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45985.305888425923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45985.305888425923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45985.305888425923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45985.305888425923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45985.305888425923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45985.305888425923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45985.305888425923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45985.305888425923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45985.305888425923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45985.305888425923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45985.305888425923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45985.305888425923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45985.305888425923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45985.305888425923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45985.305888425923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45985.305888425923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45985.305888425923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45985.305888425923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45985.305888425923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45985.305888425923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45985.305888425923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45985.305888425923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45985.305888425923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45985.305888425923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45985.305888425923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45985.305888425923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45985.305888425923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45985.305888425923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45985.305888425923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45985.305888425923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45985.305888425923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45985.305888425923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45985.305888425923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45985.305888425923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45985.305888425923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45985.305888425923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45985.305888425923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45985.305888425923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45985.305888425923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45985.305888425923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45985.305888425923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45985.305888425923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45985.305888425923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45985.305888425923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45985.305888425923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45985.305888425923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45985.305888425923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45985.305888425923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45985.305888425923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45985.305888425923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45985.305888425923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45985.305888425923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45985.305888425923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45985.305888425923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45985.305888425923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45985.305888425923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45985.305888425923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45985.305888425923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45985.305888425923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45985.305888425923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45985.305888425923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45985.305888425923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45985.305888425923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45985.305888425923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45985.305888425923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45985.305888425923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45985.305888425923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45985.305888425923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45985.305888425923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45985.305888425923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45985.305888425923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45985.305888425923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45985.305888425923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45985.305888425923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45985.305888425923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45985.305888425923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45985.305888425923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45985.305888425923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45985.305888425923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45985.305888425923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45985.305888425923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45985.305888425923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45985.305888425923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45985.305888425923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45985.305888425923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45985.305888425923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45985.305888425923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45985.305888425923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45985.305888425923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45985.305888425923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45985.305888425923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45985.305888425923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45985.305888425923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45985.305888425923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45985.305888425923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45985.305888425923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45985.305888425923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45985.305888425923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45985.305888425923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45985.305888425923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45985.305888425923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45985.305888425923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45985.305888425923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45985.305888425923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45985.305888425923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45985.305888425923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45985.305888425923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45985.305888425923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45985.305888425923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45985.305888425923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45985.305888425923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45985.305888425923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45985.305888425923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45985.305888425923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45985.305888425923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45985.305888425923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45985.305888425923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45985.305888425923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45985.305888425923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45985.305888425923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45985.305888425923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45985.305888425923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45985.305888425923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45985.305888425923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45985.305888425923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45985.305888425923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45985.305888425923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45985.305888425923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45985.305888425923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45985.305888425923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45985.305888425923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45985.305888425923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45985.305888425923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45985.305888425923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45985.305888425923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45985.305888425923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45985.305888425923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45985.305888425923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45985.305888425923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45985.305888425923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45985.305888425923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45985.305888425923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45985.305888425923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45985.305888425923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45985.305888425923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45985.305888425923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45985.305888425923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45985.305888425923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45985.305888425923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45985.305888425923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45985.305888425923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45985.305888425923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45985.305888425923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45985.305888425923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45985.305888425923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45985.305888425923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45985.305888425923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45985.305888425923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45985.305888425923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45985.305888425923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45985.305888425923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45985.305888425923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45985.305888425923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45985.305888425923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45985.305888425923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45985.305888425923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45985.305888425923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45985.305888425923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45985.305888425923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45985.305888425923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45985.305888425923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45985.305888425923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45985.305888425923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45985.305888425923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45985.305888425923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45985.305888425923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45985.305888425923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45985.305888425923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45985.305888425923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45985.305888425923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45985.305888425923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45985.305888425923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45985.305888425923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45985.305888425923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45985.305888425923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45985.305888425923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45985.305888425923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45985.305888425923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45985.305888425923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45985.305888425923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45985.305888425923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45985.305888425923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45985.305888425923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45985.305888425923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45985.305888425923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45985.305888425923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45985.305888425923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45985.305888425923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45985.305888425923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45985.305888425923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45985.305888425923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45985.305888425923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45985.305888425923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45985.305888425923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45985.305888425923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45985.305888425923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45985.305888425923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45985.305888425923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45985.305888425923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45985.305888425923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45985.305888425923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45985.305888425923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45985.305888425923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45985.305888425923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45985.305888425923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45985.305888425923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45985.305888425923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45985.305888425923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45985.305888425923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45985.305888425923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45985.305888425923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45985.305888425923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45985.305888425923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45985.305888425923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45985.305888425923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45985.305888425923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45985.305888425923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45985.305888425923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45985.305888425923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45985.305888425923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45985.305888425923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45985.305888425923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45985.305888425923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45985.305888425923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45985.305888425923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45985.305888425923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45985.305888425923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45985.305888425923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45985.305888425923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45985.305888425923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45985.305888425923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45985.305888425923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45985.305888425923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45985.305888425923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45985.305888425923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45985.305888425923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45985.305888425923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45985.305888425923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45985.305888425923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45985.305888425923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45985.305888425923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45985.305888425923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45985.305888425923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45985.305888425923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45985.305888425923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45985.305888425923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45985.305888425923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45985.305888425923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45985.305888425923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45985.305888425923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45985.305888425923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45985.305888425923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45985.305888425923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45985.305888425923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45985.305888425923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45985.305888425923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45985.305888425923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45985.305888425923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45985.305888425923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45985.305888425923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45985.305888425923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45985.305888425923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45985.305888425923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45985.305888425923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45985.305888425923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45985.305888425923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45985.305888425923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45985.305888425923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45985.305888425923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45985.305888425923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45985.305888425923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45985.305888425923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45985.305888425923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45985.305888425923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45985.305888425923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45985.305888425923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45985.305888425923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45985.305888425923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45985.305888425923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45985.305888425923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45985.305888425923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45985.305888425923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45985.305888425923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45985.305888425923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45985.305888425923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45985.305888425923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45985.305888425923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45985.305888425923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45985.305888425923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45985.305888425923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45985.305888425923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45985.305888425923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45985.305888425923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45985.305888425923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45985.305888425923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45985.305888425923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45985.305888425923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45985.305888425923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45985.305888425923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45985.305888425923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45985.305888425923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45985.305888425923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45985.305888425923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45985.305888425923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45985.305888425923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45985.305888425923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45985.305888425923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45985.305888425923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45985.305888425923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45985.305888425923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45985.305888425923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45985.305888425923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45985.305888425923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45985.305888425923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45985.305888425923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281.82517083332641</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0.81277499999850988</v>
      </c>
      <c r="H3" s="95">
        <v>45983.94866898148</v>
      </c>
      <c r="I3" s="113" t="str">
        <f>IFERROR(VLOOKUP(D3,DB!A:F,6,0),"")</f>
        <v>Sceco</v>
      </c>
      <c r="J3" s="113" t="str">
        <f>IFERROR(VLOOKUP(D3,DB!A:G,7,0),"")</f>
        <v>In progress</v>
      </c>
      <c r="K3" s="97" t="s">
        <v>39111</v>
      </c>
      <c r="L3" s="91" t="str">
        <f>IFERROR(VLOOKUP(D3,DB!A:I,9,0),"")</f>
        <v>Latis</v>
      </c>
    </row>
    <row r="4" spans="1:16" ht="15" customHeight="1">
      <c r="A4" s="113" t="s">
        <v>39112</v>
      </c>
      <c r="B4" s="113" t="str">
        <f>IFERROR(VLOOKUP(D4,DB!A:K,11,0),"")</f>
        <v>R4</v>
      </c>
      <c r="C4" s="93">
        <v>2</v>
      </c>
      <c r="D4" s="91" t="s">
        <v>35229</v>
      </c>
      <c r="E4" s="94" t="s">
        <v>39021</v>
      </c>
      <c r="F4" s="150">
        <v>45985.053518518522</v>
      </c>
      <c r="G4" s="96">
        <f t="shared" ref="G4:G34" ca="1" si="0">IFERROR(NOW()-F4,"")</f>
        <v>0.25236990740086185</v>
      </c>
      <c r="H4" s="95">
        <v>45984.984872685185</v>
      </c>
      <c r="I4" s="113" t="str">
        <f>IFERROR(VLOOKUP(D4,DB!A:F,6,0),"")</f>
        <v>Generator-SG</v>
      </c>
      <c r="J4" s="113" t="str">
        <f>IFERROR(VLOOKUP(D4,DB!A:G,7,0),"")</f>
        <v>Dead</v>
      </c>
      <c r="K4" s="97" t="s">
        <v>39113</v>
      </c>
      <c r="L4" s="91" t="str">
        <f>IFERROR(VLOOKUP(D4,DB!A:I,9,0),"")</f>
        <v>Latis</v>
      </c>
    </row>
    <row r="5" spans="1:16" ht="15" customHeight="1">
      <c r="A5" s="113"/>
      <c r="B5" s="113" t="str">
        <f>IFERROR(VLOOKUP(D5,DB!A:K,11,0),"")</f>
        <v/>
      </c>
      <c r="C5" s="93"/>
      <c r="D5" s="91"/>
      <c r="E5" s="94"/>
      <c r="F5" s="95"/>
      <c r="G5" s="96">
        <f t="shared" ca="1" si="0"/>
        <v>45985.305888425923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45985.305888425923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45985.305888425923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45985.305888425923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45985.305888425923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45985.305888425923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45985.305888425923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45985.305888425923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45985.305888425923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45985.305888425923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45985.305888425923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45985.305888425923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45985.305888425923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45985.305888425923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45985.305888425923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45985.305888425923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45985.305888425923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45985.305888425923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45985.305888425923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45985.305888425923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45985.305888425923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45985.305888425923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45985.305888425923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45985.305888425923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45985.305888425923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45985.305888425923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45985.305888425923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45985.305888425923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45985.305888425923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45985.305888425923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45985.305888425923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45985.305888425923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45985.305888425923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45985.305888425923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45985.305888425923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45985.305888425923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45985.305888425923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45985.305888425923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45985.305888425923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45985.305888425923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45985.305888425923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45985.305888425923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45985.305888425923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45985.305888425923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45985.305888425923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45985.305888425923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45985.305888425923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45985.305888425923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45985.305888425923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45985.305888425923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45985.305888425923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45985.305888425923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45985.305888425923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45985.305888425923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45985.305888425923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45985.305888425923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45985.305888425923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45985.305888425923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45985.305888425923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45985.305888425923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45985.305888425923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45985.305888425923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45985.305888425923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45985.305888425923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45985.305888425923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45985.305888425923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45985.305888425923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45985.305888425923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45985.305888425923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45985.305888425923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45985.305888425923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45985.305888425923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45985.305888425923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45985.305888425923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45985.305888425923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45985.305888425923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45985.305888425923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45985.305888425923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45985.305888425923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45985.305888425923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45985.305888425923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45985.305888425923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45985.305888425923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45985.305888425923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45985.305888425923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45985.305888425923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45985.305888425923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45985.305888425923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45985.305888425923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45985.305888425923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45985.305888425923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45985.305888425923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45985.305888425923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45985.305888425923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45985.305888425923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45985.305888425923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45985.305888425923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45985.305888425923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45985.305888425923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45985.305888425923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45985.305888425923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45985.305888425923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45985.305888425923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45985.305888425923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45985.305888425923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45985.305888425923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45985.305888425923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45985.305888425923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45985.305888425923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45985.305888425923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45985.305888425923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45985.305888425923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45985.305888425923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45985.305888425923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45985.305888425923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45985.305888425923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45985.305888425923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45985.305888425923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45985.305888425923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45985.305888425923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45985.305888425923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45985.305888425923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45985.305888425923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45985.305888425923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45985.305888425923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45985.305888425923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45985.305888425923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45985.305888425923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45985.305888425923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45985.305888425923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45985.305888425923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45985.305888425923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45985.305888425923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45985.305888425923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45985.305888425923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45985.305888425923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45985.305888425923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45985.305888425923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45985.305888425923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45985.305888425923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45985.305888425923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45985.305888425923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45985.305888425923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45985.305888425923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45985.305888425923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45985.305888425923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45985.305888425923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45985.305888425923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45985.305888425923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45985.305888425923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45985.305888425923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45985.305888425923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45985.305888425923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45985.305888425923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45985.305888425923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45985.305888425923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45985.305888425923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45985.305888425923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45985.305888425923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45985.305888425923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45985.305888425923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45985.305888425923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45985.305888425923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45985.305888425923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45985.305888425923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45985.305888425923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45985.305888425923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45985.305888425923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45985.305888425923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45985.305888425923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45985.305888425923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45985.305888425923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45985.305888425923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45985.305888425923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45985.305888425923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45985.305888425923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45985.305888425923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45985.305888425923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45985.305888425923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45985.305888425923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45985.305888425923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45985.305888425923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45985.305888425923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45985.305888425923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45985.305888425923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45985.305888425923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45985.305888425923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45985.305888425923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45985.305888425923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45985.305888425923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45985.305888425923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45985.305888425923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45985.305888425923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45985.305888425923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45985.305888425923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45985.305888425923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45985.305888425923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45985.305888425923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45985.305888425923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45985.305888425923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45985.305888425923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45985.305888425923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45985.305888425923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45985.305888425923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45985.305888425923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45985.305888425923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45985.305888425923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45985.305888425923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45985.305888425923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45985.305888425923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45985.305888425923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45985.305888425923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45985.305888425923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45985.305888425923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45985.305888425923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45985.305888425923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45985.305888425923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45985.305888425923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45985.305888425923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45985.305888425923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45985.305888425923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45985.305888425923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45985.305888425923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45985.305888425923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45985.305888425923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45985.305888425923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45985.305888425923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45985.305888425923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45985.305888425923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45985.305888425923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45985.305888425923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45985.305888425923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45985.305888425923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45985.305888425923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45985.305888425923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45985.305888425923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45985.305888425923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45985.305888425923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45985.305888425923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45985.305888425923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45985.305888425923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45985.305888425923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45985.305888425923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45985.305888425923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45985.305888425923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45985.305888425923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45985.305888425923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45985.305888425923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45985.305888425923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45985.305888425923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45985.305888425923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45985.305888425923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45985.305888425923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45985.305888425923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45985.305888425923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45985.305888425923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45985.305888425923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45985.305888425923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45985.305888425923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45985.305888425923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45985.305888425923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45985.305888425923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45985.305888425923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45985.305888425923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45985.305888425923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45985.305888425923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45985.305888425923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45985.305888425923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45985.305888425923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45985.305888425923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45985.305888425923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45985.305888425923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45985.305888425923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45985.305888425923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45985.305888425923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45985.305888425923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45985.305888425923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45985.305888425923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45985.305888425923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45985.305888425923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45985.305888425923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45985.305888425923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45985.305888425923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45985.305888425923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45985.305888425923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45985.305888425923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45985.305888425923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45985.305888425923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45985.305888425923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45985.305888425923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45985.305888425923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45985.305888425923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45985.305888425923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45985.305888425923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45985.305888425923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45985.305888425923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45985.305888425923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45985.305888425923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45985.305888425923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45985.305888425923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45985.305888425923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45985.305888425923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45985.305888425923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45985.305888425923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45985.305888425923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45985.305888425923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45985.305888425923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45985.305888425923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45985.305888425923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45985.305888425923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45985.305888425923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45985.305888425923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45985.305888425923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45985.305888425923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45985.305888425923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45985.305888425923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45985.305888425923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45985.305888425923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45985.305888425923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45985.305888425923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45985.305888425923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45985.305888425923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45985.305888425923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45985.305888425923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45985.305888425923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45985.305888425923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45985.305888425923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45985.305888425923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45985.305888425923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45985.305888425923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45985.305888425923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45985.305888425923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45985.305888425923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45985.305888425923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45985.305888425923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45985.305888425923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45985.305888425923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45985.305888425923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45985.305888425923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45985.305888425923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45985.305888425923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45985.305888425923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45985.305888425923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45985.305888425923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45985.305888425923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45985.305888425923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45985.305888425923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45985.305888425923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45985.305888425923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45985.305888425923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45985.305888425923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45985.305888425923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45985.305888425923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45985.305888425923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45985.305888425923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45985.305888425923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45985.305888425923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45985.305888425923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45985.305888425923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45985.305888425923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45985.305888425923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45985.305888425923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45985.305888425923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45985.305888425923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45985.305888425923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45985.305888425923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45985.305888425923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45985.305888425923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45985.305888425923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45985.305888425923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45985.305888425923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45985.305888425923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45985.305888425923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45985.305888425923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45985.305888425923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45985.305888425923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45985.305888425923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45985.305888425923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45985.305888425923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45985.305888425923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45985.305888425923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45985.305888425923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45985.305888425923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45985.305888425923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45985.305888425923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45985.305888425923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45985.305888425923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45985.305888425923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45985.305888425923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45985.305888425923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45985.305888425923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45985.305888425923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45985.305888425923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45985.305888425923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45985.305888425923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45985.305888425923</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E6" sqref="E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93.473828240734292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59.117011111105967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36.644777314810199</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3.9325898148090346</v>
      </c>
      <c r="H5" s="122">
        <v>45981.360798611109</v>
      </c>
      <c r="I5" s="109" t="str">
        <f>IFERROR(VLOOKUP(D5,DB!A:F,6,0),"")</f>
        <v>SCECO</v>
      </c>
      <c r="J5" s="109" t="str">
        <f>IFERROR(VLOOKUP(D5,DB!A:G,7,0),"")</f>
        <v>Dead</v>
      </c>
      <c r="K5" s="109" t="s">
        <v>39121</v>
      </c>
      <c r="L5" s="109" t="str">
        <f>IFERROR(VLOOKUP(D5,DB!A:I,9,0),"")</f>
        <v>Latis</v>
      </c>
    </row>
    <row r="6" spans="1:13" ht="30.75">
      <c r="A6" s="109" t="s">
        <v>39122</v>
      </c>
      <c r="B6" s="109" t="str">
        <f>IFERROR(VLOOKUP(D6,DB!A:K,11,0),"")</f>
        <v>R5</v>
      </c>
      <c r="C6" s="109">
        <v>1</v>
      </c>
      <c r="D6" s="109" t="s">
        <v>32901</v>
      </c>
      <c r="E6" s="109" t="s">
        <v>39021</v>
      </c>
      <c r="F6" s="122">
        <v>45985.093854166669</v>
      </c>
      <c r="G6" s="111">
        <f ca="1">IFERROR(NOW()-F6,"")</f>
        <v>0.21203425925341435</v>
      </c>
      <c r="H6" s="122">
        <v>45984.593425925923</v>
      </c>
      <c r="I6" s="109" t="str">
        <f>IFERROR(VLOOKUP(D6,DB!A:F,6,0),"")</f>
        <v>SCECO</v>
      </c>
      <c r="J6" s="109" t="str">
        <f>IFERROR(VLOOKUP(D6,DB!A:G,7,0),"")</f>
        <v>Good</v>
      </c>
      <c r="K6" s="109" t="s">
        <v>39123</v>
      </c>
      <c r="L6" s="109" t="str">
        <f>IFERROR(VLOOKUP(D6,DB!A:I,9,0),"")</f>
        <v>Latis</v>
      </c>
    </row>
    <row r="7" spans="1:13">
      <c r="A7" s="109"/>
      <c r="B7" s="109" t="str">
        <f>IFERROR(VLOOKUP(D7,DB!A:K,11,0),"")</f>
        <v/>
      </c>
      <c r="C7" s="109"/>
      <c r="D7" s="109"/>
      <c r="E7" s="109"/>
      <c r="F7" s="109"/>
      <c r="G7" s="111">
        <f ca="1">IFERROR(NOW()-F7,"")</f>
        <v>45985.305888425923</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45985.305888425923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45985.305888425923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45985.305888425923</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45985.305888425923</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45985.305888425923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45985.305888425923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45985.305888425923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45985.305888425923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45985.305888425923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45985.305888425923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45985.305888425923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45985.305888425923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45985.305888425923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45985.305888425923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45985.305888425923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45985.305888425923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45985.305888425923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45985.305888425923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45985.305888425923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45985.305888425923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45985.305888425923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45985.305888425923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45985.305888425923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45985.305888425923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45985.305888425923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45985.305888425923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45985.305888425923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45985.305888425923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45985.305888425923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45985.305888425923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45985.305888425923</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45985.305888425923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45985.305888425923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45985.305888425923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45985.305888425923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45985.305888425923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45985.305888425923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45985.305888425923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45985.305888425923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45985.305888425923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45985.305888425923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45985.305888425923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45985.305888425923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45985.305888425923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45985.305888425923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45985.305888425923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45985.305888425923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45985.305888425923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45985.305888425923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45985.305888425923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45985.305888425923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45985.305888425923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45985.305888425923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45985.305888425923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45985.305888425923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45985.305888425923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45985.305888425923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45985.305888425923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45985.305888425923</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45985.305888425923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45985.305888425923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45985.305888425923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45985.305888425923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45985.305888425923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45985.305888425923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45985.305888425923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45985.305888425923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45985.305888425923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45985.305888425923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45985.305888425923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45985.305888425923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45985.305888425923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45985.305888425923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45985.305888425923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45985.305888425923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45985.305888425923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45985.305888425923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45985.305888425923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45985.305888425923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45985.305888425923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45985.305888425923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45985.305888425923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45985.305888425923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45985.305888425923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45985.305888425923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45985.305888425923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45985.305888425923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45985.305888425923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45985.305888425923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45985.305888425923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45985.305888425923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45985.305888425923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45985.305888425923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45985.305888425923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45985.305888425923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45985.305888425923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45985.305888425923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45985.305888425923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45985.305888425923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45985.305888425923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45985.305888425923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45985.305888425923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2025-11-24T04:20:37Z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