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94" documentId="120_S{2AC9BD13-BADA-5192-A53E-5A8FF88502F6}" xr6:coauthVersionLast="47" xr6:coauthVersionMax="47" xr10:uidLastSave="{58A6E14E-259F-414E-B9D3-49A7556AADD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<sst xmlns="http://schemas.openxmlformats.org/spreadsheetml/2006/main" count="180281" uniqueCount="39125">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</sst>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9" totalsRowShown="0" headerRowDxfId="64" dataDxfId="63" headerRowBorderDxfId="61" tableBorderDxfId="62">
  <autoFilter ref="A1:L9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315.64603877314948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3.5957754633272998E-2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4.9846643516502809E-2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45978.594464699076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45978.594464699076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45978.594464699076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45978.594464699076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45978.594464699076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45978.594464699076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45978.594464699076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45978.594464699076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45978.594464699076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45978.594464699076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45978.594464699076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45978.594464699076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45978.594464699076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45978.594464699076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45978.594464699076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45978.594464699076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45978.594464699076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45978.594464699076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45978.594464699076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45978.594464699076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45978.594464699076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45978.594464699076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45978.594464699076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45978.594464699076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45978.594464699076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45978.594464699076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45978.594464699076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45978.594464699076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45978.594464699076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45978.594464699076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45978.594464699076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45978.594464699076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45978.594464699076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45978.594464699076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45978.594464699076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45978.594464699076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45978.594464699076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45978.594464699076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45978.594464699076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45978.594464699076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45978.594464699076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45978.594464699076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45978.594464699076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45978.594464699076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45978.594464699076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45978.594464699076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45978.594464699076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45978.594464699076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45978.594464699076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45978.594464699076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45978.594464699076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45978.594464699076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45978.594464699076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45978.594464699076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45978.594464699076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45978.594464699076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45978.594464699076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45978.594464699076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45978.594464699076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45978.594464699076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45978.594464699076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45978.594464699076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45978.594464699076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45978.594464699076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45978.594464699076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45978.594464699076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45978.594464699076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45978.594464699076</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45978.594464699076</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45978.594464699076</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153.59462673611415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2.1581221064843703</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45978.594464467591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45978.594464467591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45978.594464467591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45978.594464467591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45978.594464699076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45978.594464699076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45978.594464699076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45978.594464699076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45978.594464699076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45978.594464699076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45978.594464699076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45978.594464699076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45978.594464699076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45978.594464699076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45978.594464699076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45978.594464699076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45978.594464699076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45978.594464699076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45978.594464699076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45978.594464699076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45978.594464699076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45978.594464699076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45978.594464699076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45978.594464699076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45978.594464699076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45978.594464699076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45978.594464699076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45978.594464699076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45978.594464699076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45978.594464699076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45978.594464699076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45978.594464699076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45978.594464699076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45978.594464699076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45978.594464699076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45978.594464699076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45978.594464699076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45978.594464699076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45978.594464699076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45978.594464699076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45978.594464699076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45978.594464699076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45978.594464699076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45978.594464699076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45978.594464699076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45978.594464699076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45978.594464699076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45978.594464699076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45978.594464699076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45978.594464699076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45978.594464699076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45978.594464699076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45978.594464699076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45978.594464699076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45978.594464699076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45978.594464699076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45978.594464699076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45978.594464699076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45978.594464699076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45978.594464699076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45978.594464699076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45978.594464699076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45978.594464699076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45978.594464699076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45978.594464699076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45978.594464699076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45978.594464699076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45978.594464699076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45978.594464699076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45978.594464699076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45978.594464699076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45978.594464699076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45978.594464699076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45978.594464699076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45978.594464699076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45978.594464699076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45978.594464699076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45978.594464699076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45978.594464699076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45978.594464699076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45978.594464699076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45978.594464699076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45978.594464699076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45978.594464699076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45978.594464699076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45978.594464699076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45978.594464699076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45978.594464699076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45978.594464699076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45978.594464699076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45978.594464699076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45978.594464699076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45978.594464699076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45978.594464699076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45978.594464699076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45978.594464699076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45978.594464699076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45978.594464699076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45978.594464699076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45978.594464699076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45978.594464699076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45978.594464699076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45978.594464699076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45978.594464699076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45978.594464699076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45978.594464699076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45978.594464699076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45978.594464699076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45978.594464699076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45978.594464699076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45978.594464699076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45978.594464699076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45978.594464699076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45978.594464699076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45978.594464699076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45978.594464699076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45978.594464699076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45978.594464699076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45978.594464699076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45978.594464699076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45978.594464699076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45978.594464699076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45978.594464699076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45978.594464699076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45978.594464699076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45978.594464699076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45978.594464699076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45978.594464699076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45978.594464699076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45978.594464699076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45978.594464699076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45978.594464699076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45978.594464699076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45978.594464699076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45978.594464699076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45978.594464699076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45978.594464699076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45978.594464699076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45978.594464699076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45978.594464699076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45978.594464699076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45978.594464699076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45978.594464699076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45978.594464699076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45978.594464699076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45978.594464699076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45978.594464699076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45978.594464699076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45978.594464699076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45978.594464699076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45978.594464699076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45978.594464699076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45978.594464699076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45978.594464699076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45978.594464699076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45978.594464699076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45978.594464699076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45978.594464699076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45978.594464699076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45978.594464699076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45978.594464699076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45978.594464699076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45978.594464699076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45978.594464699076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45978.594464699076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45978.594464699076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45978.594464699076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45978.594464699076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45978.594464699076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45978.594464699076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45978.594464699076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45978.594464699076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45978.594464699076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45978.594464699076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45978.594464699076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45978.594464699076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45978.594464699076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45978.594464699076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45978.594464699076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45978.594464699076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45978.594464699076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45978.594464699076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45978.594464699076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45978.594464699076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45978.594464699076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45978.594464699076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45978.594464699076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45978.594464699076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45978.594464699076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45978.594464699076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45978.594464699076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45978.594464699076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45978.594464699076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45978.594464699076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45978.594464699076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45978.594464699076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45978.594464699076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45978.594464699076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45978.594464699076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45978.594464699076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45978.594464699076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45978.594464699076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45978.594464699076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45978.594464699076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9"/>
  <sheetViews>
    <sheetView workbookViewId="0">
      <selection activeCell="F6" sqref="F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4" ca="1" si="0">IFERROR(NOW()-F2,"-")</f>
        <v>45978.594464699076</v>
      </c>
      <c r="H2" s="139"/>
      <c r="I2" s="140" t="str">
        <f>IFERROR(VLOOKUP(D2,DB!A:F,6,0),"")</f>
        <v/>
      </c>
      <c r="J2" s="141" t="str">
        <f>IFERROR(VLOOKUP(D2,DB!A:G,7,0),"")</f>
        <v/>
      </c>
      <c r="K2" s="45"/>
      <c r="L2" s="23" t="str">
        <f>IFERROR(VLOOKUP(D2,DB!A:I,9,0),"")</f>
        <v/>
      </c>
    </row>
    <row r="3" spans="1:13" ht="15" customHeight="1">
      <c r="A3" s="19"/>
      <c r="B3" s="61" t="str">
        <f>IFERROR(VLOOKUP(D3,DB!A:K,11,0),"")</f>
        <v/>
      </c>
      <c r="C3" s="18"/>
      <c r="D3" s="18"/>
      <c r="E3" s="18"/>
      <c r="F3" s="20"/>
      <c r="G3" s="21">
        <f t="shared" ca="1" si="0"/>
        <v>45978.594464699076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45978.594464699076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45978.594464699076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45978.594464699076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45978.594464699076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45978.594464699076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45978.594464699076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45978.594464699076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45978.594464699076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45978.594464699076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45978.594464699076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45978.594464699076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45978.594464699076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45978.594464699076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45978.594464699076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45978.594464699076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45978.594464699076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45978.594464699076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45978.594464699076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45978.594464699076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45978.594464699076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45978.594464699076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45978.594464699076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45978.594464699076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45978.594464699076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45978.594464699076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45978.594464699076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45978.594464699076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45978.594464699076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45978.594464699076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45978.594464699076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45978.594464699076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45978.594464699076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45978.594464699076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45978.594464699076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45978.594464699076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45978.594464699076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45978.594464699076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45978.594464699076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45978.594464699076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45978.594464699076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45978.594464699076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45978.594464699076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45978.594464699076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45978.594464699076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45978.594464699076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45978.594464699076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45978.594464699076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45978.594464699076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45978.594464699076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45978.594464699076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45978.594464699076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45978.594464699076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45978.594464699076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45978.594464699076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45978.594464699076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45978.594464699076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45978.594464699076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45978.594464699076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45978.594464699076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45978.594464699076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45978.594464699076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45978.594464699076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45978.594464699076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45978.594464699076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45978.594464699076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45978.594464699076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45978.594464699076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45978.594464699076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45978.594464699076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45978.594464699076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45978.594464699076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45978.594464699076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45978.594464699076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45978.594464699076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45978.594464699076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45978.594464699076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45978.594464699076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45978.594464699076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45978.594464699076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45978.594464699076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45978.594464699076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45978.594464699076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45978.594464699076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45978.594464699076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45978.594464699076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45978.594464699076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45978.594464699076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45978.594464699076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45978.594464699076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45978.594464699076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45978.594464699076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45978.594464699076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45978.594464699076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45978.594464699076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45978.594464699076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45978.594464699076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45978.594464699076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45978.594464699076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45978.594464699076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45978.594464699076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45978.594464699076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45978.594464699076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45978.594464699076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45978.594464699076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45978.594464699076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45978.594464699076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45978.594464699076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45978.594464699076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45978.594464699076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45978.594464699076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45978.594464699076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45978.594464699076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45978.594464699076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45978.594464699076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45978.594464699076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45978.594464699076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45978.594464699076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45978.594464699076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45978.594464699076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45978.594464699076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45978.594464699076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45978.594464699076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45978.594464699076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45978.594464699076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45978.594464699076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45978.594464699076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45978.594464699076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45978.594464699076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45978.594464699076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45978.594464699076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45978.594464699076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45978.594464699076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45978.594464699076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45978.594464699076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45978.594464699076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45978.594464699076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45978.594464699076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45978.594464699076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45978.594464699076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45978.594464699076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45978.594464699076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45978.594464699076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45978.594464699076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45978.594464699076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45978.594464699076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45978.594464699076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45978.594464699076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45978.594464699076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45978.594464699076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45978.594464699076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45978.594464699076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45978.594464699076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45978.594464699076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45978.594464699076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45978.594464699076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45978.594464699076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45978.594464699076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45978.594464699076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45978.594464699076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45978.594464699076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45978.594464699076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45978.594464699076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45978.594464699076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45978.594464699076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45978.594464699076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45978.594464699076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45978.594464699076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45978.594464699076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45978.594464699076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45978.594464699076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45978.594464699076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45978.594464699076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45978.594464699076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45978.594464699076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45978.594464699076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45978.594464699076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45978.594464699076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45978.594464699076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45978.594464699076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45978.594464699076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45978.594464699076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45978.594464699076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45978.594464699076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45978.594464699076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45978.594464699076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45978.594464699076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45978.594464699076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45978.594464699076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45978.594464699076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45978.594464699076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45978.594464699076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45978.594464699076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45978.594464699076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45978.594464699076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45978.594464699076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45978.594464699076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45978.594464699076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45978.594464699076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45978.594464699076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45978.594464699076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45978.594464699076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45978.594464699076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45978.594464699076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45978.594464699076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45978.594464699076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45978.594464699076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45978.594464699076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45978.594464699076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45978.594464699076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45978.594464699076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45978.594464699076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45978.594464699076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45978.594464699076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45978.594464699076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45978.594464699076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45978.594464699076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45978.594464699076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45978.594464699076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45978.594464699076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45978.594464699076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45978.594464699076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45978.594464699076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45978.594464699076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45978.594464699076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45978.594464699076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45978.594464699076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45978.594464699076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45978.594464699076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45978.594464699076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45978.594464699076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45978.594464699076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45978.594464699076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45978.594464699076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45978.594464699076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45978.594464699076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45978.594464699076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45978.594464699076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45978.594464699076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45978.594464699076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45978.594464699076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45978.594464699076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45978.594464699076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45978.594464699076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45978.594464699076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45978.594464699076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45978.594464699076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45978.594464699076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45978.594464699076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45978.594464699076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45978.594464699076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45978.594464699076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45978.594464699076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45978.594464699076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45978.594464699076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45978.594464699076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45978.594464699076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45978.594464699076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45978.594464699076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45978.594464699076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45978.594464699076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45978.594464699076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45978.594464699076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45978.594464699076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45978.594464699076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45978.594464699076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45978.594464699076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45978.594464699076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45978.594464699076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45978.594464699076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45978.594464699076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45978.594464699076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45978.594464699076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45978.594464699076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45978.594464699076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45978.594464699076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45978.594464699076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45978.594464699076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45978.594464699076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45978.594464699076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45978.594464699076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45978.594464699076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45978.594464699076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45978.594464699076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45978.594464699076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45978.594464699076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45978.594464699076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45978.594464699076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45978.594464699076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45978.594464699076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45978.594464699076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45978.594464699076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45978.594464699076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45978.594464699076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45978.594464699076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45978.594464699076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45978.594464699076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45978.594464699076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45978.594464699076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45978.594464699076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45978.594464699076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45978.594464699076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45978.594464699076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45978.594464699076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45978.594464699076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45978.594464699076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45978.594464699076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45978.594464699076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45978.594464699076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45978.594464699076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45978.594464699076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45978.594464699076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45978.594464699076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45978.594464699076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45978.594464699076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45978.594464699076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45978.594464699076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45978.594464699076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45978.594464699076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45978.594464699076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45978.594464699076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45978.594464699076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45978.594464699076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45978.594464699076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45978.594464699076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45978.594464699076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45978.594464699076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45978.594464699076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45978.594464699076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45978.594464699076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45978.594464699076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45978.594464699076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45978.594464699076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45978.594464699076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45978.594464699076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45978.594464699076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45978.594464699076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45978.594464699076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45978.594464699076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45978.594464699076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45978.594464699076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45978.594464699076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45978.594464699076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45978.594464699076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45978.594464699076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45978.594464699076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45978.594464699076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45978.594464699076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45978.594464699076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45978.594464699076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45978.594464699076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45978.594464699076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45978.594464699076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45978.594464699076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45978.594464699076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45978.594464699076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45978.594464699076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45978.594464699076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45978.594464699076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45978.594464699076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45978.594464699076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45978.594464699076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45978.594464699076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45978.594464699076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45978.594464699076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45978.594464699076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45978.594464699076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45978.594464699076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45978.594464699076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45978.594464699076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45978.594464699076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45978.594464699076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45978.594464699076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45978.594464699076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45978.594464699076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45978.594464699076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45978.594464699076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45978.594464699076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45978.594464699076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45978.594464699076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45978.594464699076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45978.594464699076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45978.594464699076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45978.594464699076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45978.594464699076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45978.594464699076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45978.594464699076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45978.594464699076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45978.594464699076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45978.594464699076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45978.594464699076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45978.594464699076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45978.594464699076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45978.594464699076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45978.594464699076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45978.594464699076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45978.594464699076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45978.594464699076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45978.594464699076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45978.594464699076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45978.594464699076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45978.594464699076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45978.594464699076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45978.594464699076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45978.594464699076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45978.594464699076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45978.594464699076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45978.594464699076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45978.594464699076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45978.594464699076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45978.594464699076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45978.594464699076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45978.594464699076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45978.594464699076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45978.594464699076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45978.594464699076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45978.594464699076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45978.594464699076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45978.594464699076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45978.594464699076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45978.594464699076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45978.594464699076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45978.594464699076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45978.594464699076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45978.594464699076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45978.594464699076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45978.594464699076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45978.594464699076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45978.594464699076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45978.594464699076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45978.594464699076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45978.594464699076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45978.594464699076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45978.594464699076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45978.594464699076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45978.594464699076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45978.594464699076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45978.594464699076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45978.594464699076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45978.594464699076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45978.594464699076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45978.594464699076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45978.594464699076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45978.594464699076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45978.594464699076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45978.594464699076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45978.594464699076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45978.594464699076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45978.594464699076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45978.594464699076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45978.594464699076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45978.594464699076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45978.594464699076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45978.594464699076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45978.594464699076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45978.594464699076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45978.594464699076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45978.594464699076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45978.594464699076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45978.594464699076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45978.594464699076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45978.594464699076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45978.594464699076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45978.594464699076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45978.594464699076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45978.594464699076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45978.594464699076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45978.594464699076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45978.594464699076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45978.594464699076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45978.594464699076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45978.594464699076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45978.594464699076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45978.594464699076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45978.594464699076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45978.594464699076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45978.594464699076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45978.594464699076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45978.594464699076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45978.594464699076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45978.594464699076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45978.594464699076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45978.594464699076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45978.594464699076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45978.594464699076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45978.594464699076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45978.594464699076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45978.594464699076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45978.594464699076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45978.594464699076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45978.594464699076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45978.594464699076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45978.594464699076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45978.594464699076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45978.594464699076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45978.594464699076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45978.594464699076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45978.594464699076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45978.594464699076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45978.594464699076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45978.594464699076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45978.594464699076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45978.594464699076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45978.594464699076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45978.594464699076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45978.594464699076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45978.594464699076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45978.594464699076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45978.594464699076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45978.594464699076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45978.594464699076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45978.594464699076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45978.594464699076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45978.594464699076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45978.594464699076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45978.594464699076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45978.594464699076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45978.594464699076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45978.594464699076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45978.594464699076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45978.594464699076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45978.594464699076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45978.594464699076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45978.594464699076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45978.594464699076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45978.594464699076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45978.594464699076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45978.594464699076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45978.594464699076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45978.594464699076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45978.594464699076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45978.594464699076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45978.594464699076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45978.594464699076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45978.594464699076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45978.594464699076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45978.594464699076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45978.594464699076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45978.594464699076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45978.594464699076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45978.594464699076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45978.594464699076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45978.594464699076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45978.594464699076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45978.594464699076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45978.594464699076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45978.594464699076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45978.594464699076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45978.594464699076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45978.594464699076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45978.594464699076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45978.594464699076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45978.594464699076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45978.594464699076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45978.594464699076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45978.594464699076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45978.594464699076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45978.594464699076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45978.594464699076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45978.594464699076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45978.594464699076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45978.594464699076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45978.594464699076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45978.594464699076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45978.594464699076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45978.594464699076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45978.594464699076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45978.594464699076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45978.594464699076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45978.594464699076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45978.594464699076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45978.594464699076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45978.594464699076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45978.594464699076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45978.594464699076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45978.594464699076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45978.594464699076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45978.594464699076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45978.594464699076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45978.594464699076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45978.594464699076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45978.594464699076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45978.594464699076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45978.594464699076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45978.594464699076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45978.594464699076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45978.594464699076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45978.594464699076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45978.594464699076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45978.594464699076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45978.594464699076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45978.594464699076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45978.594464699076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45978.594464699076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45978.594464699076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45978.594464699076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45978.594464699076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45978.594464699076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45978.594464699076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45978.594464699076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45978.594464699076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45978.594464699076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45978.594464699076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45978.594464699076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45978.594464699076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45978.594464699076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45978.594464699076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45978.594464699076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45978.594464699076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45978.594464699076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45978.594464699076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45978.594464699076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45978.594464699076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45978.594464699076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45978.594464699076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45978.594464699076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45978.594464699076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45978.594464699076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45978.594464699076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45978.594464699076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45978.594464699076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45978.594464699076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45978.594464699076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45978.594464699076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45978.594464699076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45978.594464699076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45978.594464699076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45978.594464699076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45978.594464699076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45978.594464699076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45978.594464699076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45978.594464699076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45978.594464699076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45978.594464699076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45978.594464699076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45978.594464699076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45978.594464699076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45978.594464699076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45978.594464699076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45978.594464699076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45978.594464699076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45978.594464699076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45978.594464699076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45978.594464699076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45978.594464699076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45978.594464699076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45978.594464699076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45978.594464699076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45978.594464699076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45978.594464699076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45978.594464699076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45978.594464699076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45978.594464699076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45978.594464699076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45978.594464699076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45978.594464699076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45978.594464699076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45978.594464699076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45978.594464699076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45978.594464699076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45978.594464699076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45978.594464699076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45978.594464699076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45978.594464699076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45978.594464699076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45978.594464699076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45978.594464699076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45978.594464699076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45978.594464699076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45978.594464699076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45978.594464699076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45978.594464699076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45978.594464699076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45978.594464699076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45978.594464699076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45978.594464699076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45978.594464699076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45978.594464699076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45978.594464699076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45978.594464699076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45978.594464699076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45978.594464699076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45978.594464699076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45978.594464699076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45978.594464699076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45978.594464699076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45978.594464699076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45978.594464699076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45978.594464699076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45978.594464699076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45978.594464699076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45978.594464699076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45978.594464699076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45978.594464699076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45978.594464699076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45978.594464699076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45978.594464699076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45978.594464699076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45978.594464699076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45978.594464699076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45978.594464699076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45978.594464699076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45978.594464699076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45978.594464699076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45978.594464699076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45978.594464699076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45978.594464699076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45978.594464699076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45978.594464699076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45978.594464699076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45978.594464699076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45978.594464699076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45978.594464699076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45978.594464699076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45978.594464699076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45978.594464699076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45978.594464699076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45978.594464699076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45978.594464699076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45978.594464699076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45978.594464699076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45978.594464699076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45978.594464699076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45978.594464699076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45978.594464699076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45978.594464699076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45978.594464699076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45978.594464699076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45978.594464699076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45978.594464699076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45978.594464699076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45978.594464699076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45978.594464699076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45978.594464699076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45978.594464699076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45978.594464699076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45978.594464699076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45978.594464699076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45978.594464699076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45978.594464699076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45978.594464699076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45978.594464699076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45978.594464699076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45978.594464699076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45978.594464699076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45978.594464699076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45978.594464699076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45978.594464699076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45978.594464699076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45978.594464699076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45978.594464699076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45978.594464699076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45978.594464699076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45978.594464699076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45978.594464699076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45978.594464699076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45978.594464699076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45978.594464699076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45978.594464699076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45978.594464699076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45978.594464699076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45978.594464699076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45978.594464699076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45978.594464699076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45978.594464699076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45978.594464699076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45978.594464699076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45978.594464699076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45978.594464699076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45978.594464699076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45978.594464699076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45978.594464699076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45978.594464699076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45978.594464699076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45978.594464699076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45978.594464699076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45978.594464699076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45978.594464699076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45978.594464699076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45978.594464699076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45978.594464699076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45978.594464699076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45978.594464699076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45978.594464699076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45978.594464699076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45978.594464699076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45978.594464699076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45978.594464699076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45978.594464699076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45978.594464699076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45978.594464699076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45978.594464699076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45978.594464699076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45978.594464699076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45978.594464699076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45978.594464699076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45978.594464699076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45978.594464699076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45978.594464699076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45978.594464699076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45978.594464699076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45978.594464699076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45978.594464699076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45978.594464699076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45978.594464699076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45978.594464699076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45978.594464699076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45978.594464699076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45978.594464699076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45978.594464699076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45978.594464699076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45978.594464699076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45978.594464699076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45978.594464699076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45978.594464699076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45978.594464699076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45978.594464699076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45978.594464699076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45978.594464699076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45978.594464699076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45978.594464699076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45978.594464699076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45978.594464699076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45978.594464699076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45978.594464699076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45978.594464699076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45978.594464699076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45978.594464699076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45978.594464699076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45978.594464699076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45978.594464699076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45978.594464699076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45978.594464699076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45978.594464699076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45978.594464699076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45978.594464699076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45978.594464699076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45978.594464699076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45978.594464699076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45978.594464699076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45978.594464699076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45978.594464699076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45978.594464699076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45978.594464699076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45978.594464699076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45978.594464699076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45978.594464699076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45978.594464699076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45978.594464699076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45978.594464699076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45978.594464699076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45978.594464699076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45978.594464699076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45978.594464699076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45978.594464699076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45978.594464699076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45978.594464699076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45978.594464699076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45978.594464699076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45978.594464699076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45978.594464699076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45978.594464699076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45978.594464699076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45978.594464699076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45978.594464699076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45978.594464699076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45978.594464699076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45978.594464699076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45978.594464699076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45978.594464699076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45978.594464699076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45978.594464699076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45978.594464699076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45978.594464699076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45978.594464699076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45978.594464699076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45978.594464699076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45978.594464699076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45978.594464699076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45978.594464699076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45978.594464699076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45978.594464699076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45978.594464699076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45978.594464699076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45978.594464699076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45978.594464699076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45978.594464699076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45978.594464699076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45978.594464699076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45978.594464699076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45978.594464699076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45978.594464699076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45978.594464699076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45978.594464699076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45978.594464699076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45978.594464699076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45978.594464699076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45978.594464699076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45978.594464699076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45978.594464699076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45978.594464699076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45978.594464699076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45978.594464699076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45978.594464699076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45978.594464699076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45978.594464699076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45978.594464699076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45978.594464699076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45978.594464699076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45978.594464699076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45978.594464699076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45978.594464699076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45978.594464699076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45978.594464699076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45978.594464699076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45978.594464699076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45978.594464699076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45978.594464699076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45978.594464699076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45978.594464699076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45978.594464699076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45978.594464699076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45978.594464699076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45978.594464699076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45978.594464699076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45978.594464699076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45978.594464699076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45978.594464699076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45978.594464699076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45978.594464699076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45978.594464699076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45978.594464699076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45978.594464699076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45978.594464699076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45978.594464699076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45978.594464699076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45978.594464699076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45978.594464699076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45978.594464699076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45978.594464699076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45978.594464699076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45978.594464699076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45978.594464699076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45978.594464699076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45978.594464699076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45978.594464699076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45978.594464699076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45978.594464699076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45978.594464699076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45978.594464699076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45978.594464699076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45978.594464699076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45978.594464699076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45978.594464699076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45978.594464699076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45978.594464699076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45978.594464699076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45978.594464699076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45978.594464699076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45978.594464699076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45978.594464699076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45978.594464699076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45978.594464699076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45978.594464699076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45978.594464699076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45978.594464699076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45978.594464699076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45978.594464699076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45978.594464699076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45978.594464699076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45978.594464699076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45978.594464699076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989" ca="1" si="16">IFERROR(NOW()-F975,"-")</f>
        <v>45978.594464699076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45978.594464699076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45978.594464699076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45978.594464699076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45978.594464699076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45978.594464699076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45978.594464699076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45978.594464699076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45978.594464699076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45978.594464699076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45978.594464699076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45978.594464699076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45978.594464699076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45978.594464699076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45978.594464699076</v>
      </c>
      <c r="H989" s="22"/>
      <c r="I989" s="19" t="str">
        <f>IFERROR(VLOOKUP(D989,DB!A:F,6,0),"")</f>
        <v/>
      </c>
      <c r="J989" s="18" t="str">
        <f>IFERROR(VLOOKUP(D989,DB!A:G,7,0),"")</f>
        <v/>
      </c>
      <c r="K989" s="45"/>
      <c r="L989" s="23" t="str">
        <f>IFERROR(VLOOKUP(D989,DB!A:I,9,0),"")</f>
        <v/>
      </c>
    </row>
  </sheetData>
  <dataValidations count="2">
    <dataValidation allowBlank="1" showInputMessage="1" showErrorMessage="1" sqref="E1" xr:uid="{5914219A-CB83-432D-936A-CC0CB6F3982A}"/>
    <dataValidation type="list" allowBlank="1" showInputMessage="1" showErrorMessage="1" sqref="E2:E9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275.11374675925617</v>
      </c>
      <c r="H2" s="95">
        <v>45703.474768518521</v>
      </c>
      <c r="I2" s="95" t="str">
        <f>IFERROR(VLOOKUP(D2,DB!A:F,6,0),"")</f>
        <v>SCECO</v>
      </c>
      <c r="J2" s="95" t="str">
        <f>IFERROR(VLOOKUP(D2,DB!A:G,7,0),"")</f>
        <v>Dead</v>
      </c>
      <c r="K2" s="97" t="s">
        <v>39112</v>
      </c>
      <c r="L2" s="91" t="str">
        <f>IFERROR(VLOOKUP(D2,DB!A:I,9,0),"")</f>
        <v>Latis</v>
      </c>
    </row>
    <row r="3" spans="1:16" ht="29.25" customHeight="1">
      <c r="A3" s="113" t="s">
        <v>39113</v>
      </c>
      <c r="B3" s="113" t="str">
        <f>IFERROR(VLOOKUP(D3,DB!A:K,11,0),"")</f>
        <v>R4</v>
      </c>
      <c r="C3" s="93">
        <v>1</v>
      </c>
      <c r="D3" s="91" t="s">
        <v>36108</v>
      </c>
      <c r="E3" s="94" t="s">
        <v>39021</v>
      </c>
      <c r="F3" s="95">
        <v>45978.515497685185</v>
      </c>
      <c r="G3" s="96">
        <f ca="1">IFERROR(NOW()-F3,"")</f>
        <v>7.8967013891087845E-2</v>
      </c>
      <c r="H3" s="95">
        <v>45978.208923611113</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ca="1">IFERROR(NOW()-F4,"")</f>
        <v>45978.594464699076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45978.594464699076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45978.594464699076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45978.594464699076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45978.594464699076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45978.594464699076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45978.594464699076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45978.594464699076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45978.594464699076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45978.594464699076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45978.594464699076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45978.594464699076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45978.594464699076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45978.594464699076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45978.594464699076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45978.594464699076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45978.594464699076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45978.594464699076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45978.594464699076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45978.594464699076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45978.594464699076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45978.594464699076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45978.594464699076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45978.594464699076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45978.594464699076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45978.594464699076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45978.594464699076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86.762404513887304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52.405587384258979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29.933353587963211</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1.0796614583377959</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45978.594464699076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45978.594464699076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45978.594464699076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45978.594464699076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45978.594464699076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45978.594464699076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45978.594464699076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45978.594464699076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45978.594464699076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45978.594464699076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45978.594464699076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45978.594464699076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45978.594464699076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45978.594464699076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45978.594464699076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45978.594464699076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45978.594464699076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45978.594464699076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45978.594464699076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45978.594464699076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45978.594464699076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45978.594464699076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45978.594464699076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45978.594464699076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45978.594464699076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45978.594464699076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45978.594464699076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45978.594464699076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45978.594464699076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45978.594464699076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45978.594464699076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45978.594464699076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45978.594464699076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45978.594464699076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45978.594464699076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45978.594464699076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45978.594464699076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45978.594464699076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45978.594464699076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45978.594464699076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45978.594464699076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45978.594464699076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45978.594464699076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45978.594464699076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45978.594464699076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45978.594464699076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45978.594464699076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45978.594464699076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45978.594464699076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45978.594464699076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45978.594464699076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45978.594464699076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45978.594464699076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45978.594464699076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45978.594464699076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45978.594464699076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45978.594464699076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45978.594464699076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45978.594464699076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45978.594464699076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45978.594464699076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45978.594464699076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45978.594464699076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45978.594464699076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45978.594464699076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45978.594464699076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45978.594464699076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45978.594464699076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45978.594464699076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45978.594464699076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45978.594464699076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45978.594464699076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45978.594464699076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45978.594464699076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45978.594464699076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45978.594464699076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45978.594464699076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45978.594464699076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45978.594464699076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45978.594464699076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45978.594464699076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45978.594464699076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45978.594464699076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45978.594464699076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45978.594464699076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45978.594464699076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45978.594464699076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45978.594464699076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45978.594464699076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45978.594464699076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45978.594464699076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45978.594464699076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45978.594464699076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45978.594464699076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45978.594464699076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45978.594464699076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45978.594464699076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45978.594464699076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45978.594464699076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45978.594464699076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45978.594464699076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45978.594464699076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45978.594464699076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45978.594464699076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45978.594464699076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45978.594464699076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45978.594464699076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45978.594464699076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45978.594464699076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45978.594464699076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45978.594464699076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45978.594464699076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45978.594464699076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45978.594464699076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45978.594464699076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45978.594464699076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45978.594464699076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45978.594464699076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45978.594464699076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45978.594464699076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45978.594464699076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45978.594464699076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45978.594464699076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45978.594464699076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45978.594464699076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45978.594464699076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45978.594464699076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45978.594464699076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45978.594464699076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45978.594464699076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45978.594464699076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45978.594464699076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45978.594464699076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45978.594464699076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45978.594464699076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45978.594464699076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45978.594464699076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45978.594464699076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45978.594464699076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45978.594464699076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45978.594464699076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45978.594464699076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45978.594464699076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45978.594464699076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45978.594464699076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45978.594464699076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45978.594464699076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45978.594464699076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45978.594464699076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45978.594464699076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31056</v>
      </c>
      <c r="E2" s="109" t="s">
        <v>39021</v>
      </c>
      <c r="F2" s="121">
        <v>45978.508206018516</v>
      </c>
      <c r="G2" s="104">
        <f t="shared" ref="G2:G55" ca="1" si="0">IFERROR(NOW()-F2,"-")</f>
        <v>8.6258680559694767E-2</v>
      </c>
      <c r="H2" s="121">
        <v>45978.508206018516</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45978.594464699076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45978.594464699076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45978.594464699076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45978.594464699076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45978.594464699076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45978.594464699076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45978.594464699076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45978.594464699076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45978.594464699076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45978.594464699076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45978.594464699076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45978.594464699076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45978.594464699076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45978.594464699076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45978.594464699076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45978.594464699076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45978.594464699076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45978.594464699076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45978.594464699076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45978.594464699076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45978.594464699076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45978.594464699076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45978.594464699076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45978.594464699076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45978.594464699076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45978.594464699076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45978.594464699076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45978.594464699076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45978.594464699076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45978.594464699076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45978.594464699076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45978.594464699076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45978.594464699076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45978.594464699076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45978.594464699076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45978.594464699076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45978.594464699076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45978.594464699076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45978.594464699076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45978.594464699076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45978.594464699076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45978.594464699076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45978.594464699076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45978.594464699076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45978.594464699076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45978.594464699076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45978.594464699076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45978.594464699076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45978.594464699076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45978.594464699076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45978.594464699076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45978.594464699076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45978.594464699076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45978.594464699076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45978.594464699076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45978.594464699076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45978.594464699076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45978.594464699076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45978.594464699076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45978.594464699076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45978.594464699076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45978.594464699076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45978.594464699076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45978.594464699076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45978.594464699076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45978.594464699076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45978.594464699076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45978.594464699076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45978.594464699076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45978.594464699076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45978.594464699076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45978.594464699076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45978.594464699076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45978.594464699076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45978.594464699076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45978.594464699076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45978.594464699076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45978.594464699076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45978.594464699076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45978.594464699076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45978.594464699076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45978.594464699076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45978.594464699076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45978.594464699076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45978.594464699076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45978.594464699076</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45978.594464699076</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2025-11-17T11:18:04Z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