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14" documentId="13_ncr:1_{F6CB121F-512D-4AA6-A0C1-0FB36C537598}" xr6:coauthVersionLast="47" xr6:coauthVersionMax="47" xr10:uidLastSave="{F599784F-6FC8-4E17-B8A9-548B2487754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<sst xmlns="http://schemas.openxmlformats.org/spreadsheetml/2006/main" count="180280" uniqueCount="39124">
  <si>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</si>
  <si>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</si>
  <si>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</si>
  <si>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</si>
  <si>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</si>
  <si>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</si>
  <si>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</si>
  <si>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</si>
  <si>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</si>
  <si>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</si>
  <si>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</si>
  <si>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</si>
  <si>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</si>
  <si>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</si>
  <si>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</si>
  <si>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</si>
  <si>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</si>
  <si>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</si>
  <si>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</si>
  <si>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</si>
  <si>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</si>
  <si>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</si>
  <si>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</si>
  <si>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</si>
  <si>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</si>
  <si>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</si>
  <si>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</si>
  <si>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</si>
  <si>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</si>
  <si>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</si>
  <si>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</si>
  <si>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</si>
  <si>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</si>
  <si>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</si>
  <si>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</si>
  <si>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</si>
  <si>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</si>
  <si>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</si>
  <si>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</si>
  <si>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</si>
  <si>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</si>
  <si>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</si>
  <si>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</si>
  <si>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</si>
  <si>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</si>
  <si>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</si>
  <si>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</si>
  <si>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</si>
  <si>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</si>
  <si>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</si>
  <si>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</si>
  <si>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</si>
  <si>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</si>
  <si>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</si>
  <si>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</si>
  <si>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</si>
  <si>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</si>
  <si>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</si>
  <si>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</si>
  <si>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</si>
  <si>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</si>
  <si>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</si>
  <si>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</si>
  <si>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</si>
  <si>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</si>
  <si>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</si>
  <si>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</si>
  <si>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</si>
  <si>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</si>
  <si>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</si>
  <si>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</si>
  <si>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</si>
  <si>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</si>
  <si>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</si>
  <si>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</si>
  <si>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</si>
  <si>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</si>
  <si>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</si>
  <si>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</si>
  <si>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</si>
  <si>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</si>
  <si>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</si>
  <si>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</si>
  <si>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</si>
  <si>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</si>
  <si>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</si>
  <si>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</si>
  <si>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</si>
  <si>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</si>
  <si>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</si>
  <si>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</si>
  <si>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</si>
  <si>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</si>
  <si>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</si>
  <si>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</si>
  <si>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</si>
  <si>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</si>
  <si>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</si>
  <si>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</si>
  <si>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</si>
  <si>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</si>
  <si>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</si>
  <si>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</si>
  <si>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</si>
  <si>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</si>
  <si>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</si>
  <si>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</si>
  <si>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</si>
  <si>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</si>
  <si>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</si>
  <si>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</si>
  <si>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</si>
  <si>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</si>
  <si>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</si>
  <si>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</si>
  <si>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</si>
  <si>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</si>
  <si>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</si>
  <si>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</si>
  <si>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</si>
  <si>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</si>
  <si>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</si>
  <si>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</si>
  <si>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</si>
  <si>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</si>
  <si>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</si>
  <si>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</si>
  <si>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</si>
  <si>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</si>
  <si>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</si>
  <si>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</si>
  <si>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</si>
  <si>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</si>
  <si>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</si>
  <si>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</si>
  <si>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</si>
  <si>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</si>
  <si>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</si>
  <si>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</si>
  <si>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</si>
  <si>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</si>
  <si>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</si>
  <si>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</si>
  <si>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</si>
  <si>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</si>
  <si>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</si>
  <si>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</si>
  <si>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</si>
  <si>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</si>
  <si>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</si>
  <si>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</si>
  <si>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</si>
  <si>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</si>
  <si>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</si>
  <si>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</si>
  <si>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</si>
  <si>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</si>
  <si>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</si>
  <si>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</si>
  <si>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</si>
  <si>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</si>
  <si>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</si>
  <si>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</si>
  <si>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</si>
  <si>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</si>
  <si>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</si>
  <si>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</si>
  <si>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</si>
  <si>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</si>
  <si>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</si>
  <si>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</si>
  <si>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</si>
  <si>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</si>
  <si>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</si>
  <si>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</si>
  <si>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</si>
  <si>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</si>
  <si>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</si>
  <si>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</si>
  <si>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</si>
  <si>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</si>
  <si>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</si>
  <si>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</si>
  <si>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</si>
  <si>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</si>
  <si>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</si>
  <si>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</si>
  <si>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</si>
  <si>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</si>
  <si>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</si>
  <si>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</si>
  <si>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</si>
  <si>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</si>
  <si>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</si>
  <si>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</si>
  <si>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</si>
  <si>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</si>
  <si>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</si>
  <si>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</si>
  <si>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</si>
  <si>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</si>
  <si>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</si>
  <si>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</si>
  <si>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</si>
  <si>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</si>
  <si>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</si>
  <si>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</si>
  <si>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</si>
  <si>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</si>
  <si>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</si>
  <si>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</si>
  <si>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</si>
  <si>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</si>
  <si>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</si>
  <si>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</si>
  <si>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</si>
  <si>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</si>
  <si>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</si>
  <si>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</si>
  <si>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</si>
  <si>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</si>
  <si>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</si>
  <si>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</si>
  <si>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</si>
  <si>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</si>
  <si>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</si>
  <si>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</si>
  <si>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</si>
  <si>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</si>
  <si>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</si>
  <si>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</si>
  <si>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</si>
  <si>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</si>
  <si>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</si>
  <si>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</si>
  <si>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</si>
  <si>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</si>
  <si>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</si>
  <si>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</si>
  <si>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</si>
  <si>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</si>
  <si>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</si>
  <si>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</si>
  <si>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</si>
  <si>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</si>
  <si>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</si>
  <si>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</si>
  <si>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</si>
  <si>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</si>
  <si>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</si>
  <si>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</si>
  <si>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</si>
  <si>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</si>
  <si>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</si>
  <si>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</si>
  <si>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</si>
  <si>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</si>
  <si>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</si>
  <si>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</si>
  <si>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</si>
  <si>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</si>
  <si>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</si>
  <si>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</si>
  <si>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</si>
  <si>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</si>
  <si>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</si>
  <si>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</si>
  <si>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</si>
  <si>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</si>
  <si>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</si>
  <si>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</si>
  <si>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</si>
  <si>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</si>
  <si>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</si>
  <si>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</si>
  <si>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</si>
  <si>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</si>
  <si>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</si>
  <si>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</si>
  <si>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</si>
  <si>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</si>
  <si>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</si>
  <si>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</si>
  <si>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</si>
  <si>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</si>
  <si>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</si>
  <si>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</si>
  <si>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</si>
  <si>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</si>
  <si>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</si>
  <si>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</si>
  <si>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</si>
  <si>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</si>
  <si>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</si>
  <si>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</si>
  <si>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</si>
  <si>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</si>
  <si>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</si>
  <si>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</si>
  <si>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</si>
  <si>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</si>
  <si>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</si>
  <si>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</si>
  <si>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</si>
  <si>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</si>
  <si>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</si>
  <si>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</si>
  <si>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</si>
  <si>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</si>
  <si>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</si>
  <si>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</si>
  <si>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</si>
  <si>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</si>
  <si>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</si>
  <si>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</si>
  <si>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</si>
  <si>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</si>
  <si>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</si>
  <si>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</si>
  <si>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</si>
  <si>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</si>
  <si>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</si>
  <si>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</si>
  <si>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</si>
  <si>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</si>
  <si>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</si>
  <si>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</si>
  <si>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</si>
  <si>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</si>
  <si>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</si>
  <si>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</si>
  <si>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</si>
  <si>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</si>
  <si>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</si>
  <si>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</si>
  <si>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</si>
  <si>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</si>
  <si>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</si>
  <si>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</si>
  <si>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</si>
  <si>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</si>
  <si>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</si>
  <si>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</si>
  <si>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</si>
  <si>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</si>
  <si>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</si>
  <si>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</si>
  <si>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</si>
  <si>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</si>
  <si>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</si>
  <si>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</si>
  <si>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</si>
  <si>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</si>
  <si>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</si>
  <si>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</si>
  <si>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</si>
  <si>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</si>
  <si>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</si>
  <si>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</si>
  <si>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</si>
  <si>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</si>
  <si>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</si>
  <si>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</si>
  <si>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</si>
  <si>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</si>
  <si>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</si>
  <si>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</si>
  <si>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</si>
  <si>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</si>
  <si>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</si>
  <si>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</si>
  <si>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</si>
  <si>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</si>
  <si>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</si>
  <si>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</si>
  <si>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</si>
  <si>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</si>
  <si>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</si>
  <si>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</si>
  <si>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</si>
  <si>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</si>
  <si>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</si>
  <si>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</si>
  <si>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</si>
  <si>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</si>
  <si>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</si>
  <si>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</si>
  <si>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</si>
  <si>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</si>
  <si>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</si>
  <si>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</si>
  <si>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</si>
  <si>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</si>
  <si>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</si>
  <si>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</si>
  <si>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</si>
  <si>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</si>
  <si>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</si>
  <si>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</si>
  <si>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</si>
  <si>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</si>
  <si>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</si>
  <si>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</si>
  <si>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</si>
  <si>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</si>
  <si>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</si>
  <si>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</si>
  <si>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</si>
  <si>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</si>
  <si>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</si>
  <si>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</si>
  <si>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</si>
  <si>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</si>
  <si>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</si>
  <si>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</si>
  <si>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</si>
  <si>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</si>
  <si>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</si>
  <si>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</si>
  <si>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</si>
  <si>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</si>
  <si>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</si>
  <si>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</si>
  <si>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</si>
  <si>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</si>
  <si>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</si>
  <si>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</si>
  <si>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</si>
  <si>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</si>
  <si>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</si>
  <si>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</si>
  <si>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</si>
  <si>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</si>
  <si>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</si>
  <si>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</si>
  <si>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</si>
  <si>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</si>
  <si>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</si>
  <si>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</si>
  <si>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</si>
  <si>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</si>
  <si>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</si>
  <si>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</si>
  <si>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</si>
  <si>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</si>
  <si>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</si>
  <si>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</si>
  <si>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</si>
  <si>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</si>
  <si>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</si>
  <si>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</si>
  <si>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</si>
  <si>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</si>
  <si>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</si>
  <si>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</si>
  <si>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</si>
  <si>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</si>
  <si>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</si>
  <si>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</si>
  <si>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</si>
  <si>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</si>
  <si>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</si>
  <si>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</si>
  <si>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</si>
  <si>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</si>
  <si>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</si>
  <si>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</si>
  <si>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</si>
  <si>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</si>
  <si>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</si>
  <si>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</si>
  <si>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</si>
  <si>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</si>
  <si>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</si>
  <si>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</si>
  <si>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</si>
  <si>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</si>
  <si>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</si>
  <si>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</si>
  <si>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</si>
  <si>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</si>
  <si>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</si>
  <si>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</si>
  <si>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</si>
  <si>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</si>
  <si>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</si>
  <si>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</si>
  <si>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</si>
  <si>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</si>
  <si>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</si>
  <si>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</si>
  <si>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</si>
  <si>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</si>
  <si>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</si>
  <si>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</si>
  <si>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</si>
  <si>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</si>
  <si>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</si>
  <si>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</si>
  <si>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</si>
  <si>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</si>
  <si>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</si>
  <si>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</si>
  <si>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</si>
  <si>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</si>
  <si>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</si>
  <si>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</si>
  <si>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</si>
  <si>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</si>
  <si>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</si>
  <si>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</si>
  <si>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</si>
  <si>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</si>
  <si>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</si>
  <si>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</si>
  <si>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</si>
  <si>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</si>
  <si>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</si>
  <si>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</si>
  <si>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</si>
  <si>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</si>
  <si>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</si>
  <si>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</si>
  <si>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</si>
  <si>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</si>
  <si>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</si>
  <si>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</si>
  <si>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</si>
  <si>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</si>
  <si>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</si>
  <si>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</si>
  <si>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</si>
  <si>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</si>
  <si>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</si>
  <si>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</si>
  <si>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</si>
  <si>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</si>
  <si>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</si>
  <si>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</si>
  <si>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</si>
  <si>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</si>
  <si>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</si>
  <si>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</si>
  <si>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</si>
  <si>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</si>
  <si>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</si>
  <si>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</si>
  <si>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</si>
  <si>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</si>
  <si>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</si>
  <si>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</si>
  <si>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</si>
  <si>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</si>
  <si>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</si>
  <si>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</si>
  <si>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</si>
  <si>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</si>
  <si>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</si>
  <si>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</si>
  <si>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</si>
  <si>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</si>
  <si>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</si>
  <si>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</si>
  <si>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</si>
  <si>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</si>
  <si>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</si>
  <si>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</si>
  <si>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</si>
  <si>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</si>
  <si>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</si>
  <si>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</si>
  <si>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</si>
  <si>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</si>
  <si>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</si>
  <si>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</si>
  <si>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</si>
  <si>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</si>
  <si>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</si>
  <si>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</si>
  <si>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</si>
  <si>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</si>
  <si>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</si>
  <si>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</si>
  <si>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</si>
  <si>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</si>
  <si>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</si>
  <si>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</si>
  <si>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</si>
  <si>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</si>
  <si>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</si>
  <si>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</si>
  <si>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</si>
  <si>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</si>
  <si>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</si>
  <si>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</si>
  <si>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</si>
  <si>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</si>
  <si>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</si>
  <si>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</si>
  <si>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</si>
  <si>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</si>
  <si>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</si>
  <si>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</si>
  <si>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</si>
  <si>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</si>
  <si>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</si>
  <si>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</si>
  <si>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</si>
  <si>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</si>
  <si>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</si>
  <si>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</si>
  <si>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</si>
  <si>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</si>
  <si>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</si>
  <si>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</si>
  <si>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</si>
  <si>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</si>
  <si>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</si>
  <si>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</si>
  <si>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</si>
  <si>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</si>
  <si>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</si>
  <si>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</si>
  <si>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</si>
  <si>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</si>
  <si>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</si>
  <si>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</si>
  <si>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</si>
  <si>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</si>
  <si>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</si>
  <si>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</si>
  <si>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</si>
  <si>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</si>
  <si>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</si>
  <si>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</si>
  <si>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</si>
  <si>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</si>
  <si>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</si>
  <si>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</si>
  <si>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</si>
  <si>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</si>
  <si>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</si>
  <si>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</si>
  <si>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</si>
  <si>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</si>
  <si>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</si>
  <si>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</si>
  <si>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</si>
  <si>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</si>
  <si>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</si>
  <si>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</si>
  <si>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</si>
  <si>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</si>
  <si>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</si>
  <si>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</si>
  <si>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</si>
  <si>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</si>
  <si>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</si>
  <si>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</si>
  <si>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</si>
  <si>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</si>
  <si>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</si>
  <si>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</si>
  <si>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</si>
  <si>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</si>
  <si>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</si>
  <si>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</si>
  <si>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</si>
  <si>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</si>
  <si>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</si>
  <si>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</si>
  <si>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</si>
  <si>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</si>
  <si>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</si>
  <si>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</si>
  <si>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</si>
  <si>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</si>
  <si>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</si>
  <si>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</si>
  <si>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</si>
  <si>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</si>
  <si>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</si>
  <si>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</si>
  <si>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</si>
  <si>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</si>
  <si>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</si>
  <si>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</si>
  <si>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</si>
  <si>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</si>
  <si>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</si>
  <si>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</si>
  <si>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</si>
  <si>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</si>
  <si>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</si>
  <si>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</si>
  <si>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</si>
  <si>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</si>
  <si>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</si>
  <si>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</si>
  <si>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</si>
  <si>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</si>
  <si>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</si>
  <si>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</si>
  <si>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</si>
  <si>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</si>
  <si>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</si>
  <si>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</si>
  <si>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</si>
  <si>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</si>
  <si>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</si>
  <si>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</si>
  <si>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</si>
  <si>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</si>
  <si>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</si>
  <si>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</si>
  <si>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</si>
  <si>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</si>
  <si>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</si>
  <si>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</si>
  <si>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</si>
  <si>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</si>
  <si>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</si>
  <si>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</si>
  <si>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</si>
  <si>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</si>
  <si>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</si>
  <si>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</si>
  <si>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</si>
  <si>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</si>
  <si>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</si>
  <si>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</si>
  <si>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</si>
  <si>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</si>
  <si>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</si>
  <si>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</si>
  <si>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</si>
  <si>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</si>
  <si>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</si>
  <si>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</si>
  <si>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</si>
  <si>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</si>
  <si>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</si>
  <si>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</si>
  <si>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</si>
  <si>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</si>
  <si>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</si>
  <si>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</si>
  <si>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</si>
  <si>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</si>
  <si>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</si>
  <si>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</si>
  <si>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</si>
  <si>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</si>
  <si>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</si>
  <si>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</si>
  <si>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</si>
  <si>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</si>
  <si>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</si>
  <si>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</si>
  <si>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</si>
  <si>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</si>
  <si>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</si>
  <si>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</si>
  <si>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</si>
  <si>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</si>
  <si>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</si>
  <si>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</si>
  <si>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</si>
  <si>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</si>
  <si>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</si>
  <si>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</si>
  <si>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</si>
  <si>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</si>
  <si>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</si>
  <si>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</si>
  <si>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</si>
  <si>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</si>
  <si>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</si>
  <si>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</si>
  <si>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</si>
  <si>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</si>
  <si>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</si>
  <si>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</si>
  <si>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</si>
  <si>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</si>
  <si>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</si>
  <si>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</si>
  <si>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</si>
  <si>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</si>
  <si>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</si>
  <si>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</si>
  <si>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</si>
  <si>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</si>
  <si>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</si>
  <si>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</si>
  <si>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</si>
  <si>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</si>
  <si>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</si>
  <si>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</si>
  <si>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</si>
  <si>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</si>
  <si>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</si>
  <si>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</si>
  <si>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</si>
  <si>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</si>
  <si>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</si>
  <si>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</si>
  <si>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</si>
  <si>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</si>
  <si>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</si>
  <si>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</si>
  <si>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</si>
  <si>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</si>
  <si>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</si>
  <si>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</si>
  <si>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</si>
  <si>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</si>
  <si>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</si>
  <si>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</si>
  <si>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</si>
  <si>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</si>
  <si>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</si>
  <si>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</si>
  <si>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</si>
  <si>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</si>
  <si>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</si>
  <si>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</si>
  <si>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</si>
  <si>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</si>
  <si>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</si>
  <si>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</si>
  <si>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</si>
  <si>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</si>
  <si>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</si>
  <si>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</si>
  <si>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</si>
  <si>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</si>
  <si>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</si>
  <si>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</si>
  <si>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</si>
  <si>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</si>
  <si>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</si>
  <si>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</si>
  <si>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</si>
  <si>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</si>
  <si>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</si>
  <si>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</si>
  <si>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</si>
  <si>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</si>
  <si>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</si>
  <si>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</si>
  <si>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</si>
  <si>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</si>
  <si>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</si>
  <si>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</si>
  <si>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</si>
  <si>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</si>
  <si>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</si>
  <si>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</si>
  <si>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</si>
  <si>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</si>
  <si>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</si>
  <si>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</si>
  <si>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</si>
  <si>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</si>
  <si>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</si>
  <si>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</si>
  <si>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</si>
  <si>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</si>
  <si>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</si>
  <si>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</si>
  <si>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</si>
  <si>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</si>
  <si>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</si>
  <si>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</si>
  <si>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</si>
  <si>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</si>
  <si>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</si>
  <si>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</si>
  <si>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</si>
  <si>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</si>
  <si>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</si>
  <si>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</si>
  <si>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</si>
  <si>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</si>
  <si>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</si>
  <si>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</si>
  <si>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</si>
  <si>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</si>
  <si>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</si>
  <si>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</si>
  <si>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</si>
  <si>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</si>
  <si>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</si>
  <si>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</si>
  <si>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</si>
  <si>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</si>
  <si>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</si>
  <si>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</si>
  <si>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</si>
  <si>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</si>
  <si>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</si>
  <si>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</si>
  <si>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</si>
  <si>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</si>
  <si>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</si>
  <si>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</si>
  <si>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</si>
  <si>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</si>
  <si>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</si>
  <si>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</si>
  <si>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</si>
  <si>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</si>
  <si>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</si>
  <si>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</si>
  <si>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</si>
  <si>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</si>
  <si>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</si>
  <si>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</si>
  <si>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</si>
  <si>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</si>
  <si>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</si>
  <si>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</si>
  <si>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</si>
  <si>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</si>
  <si>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</si>
  <si>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</si>
  <si>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</si>
  <si>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</si>
  <si>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</si>
  <si>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</si>
  <si>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</si>
  <si>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</si>
  <si>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</si>
  <si>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</si>
  <si>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</si>
  <si>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</si>
  <si>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</si>
  <si>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</si>
  <si>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</si>
  <si>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</si>
  <si>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</si>
  <si>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</si>
  <si>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</si>
  <si>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</si>
  <si>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</si>
  <si>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</si>
  <si>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</si>
  <si>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</si>
  <si>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</si>
  <si>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</si>
  <si>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</si>
  <si>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</si>
  <si>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</si>
  <si>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</si>
  <si>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</si>
  <si>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</si>
  <si>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</si>
  <si>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</si>
  <si>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</si>
  <si>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</si>
  <si>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</si>
  <si>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</si>
  <si>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</si>
  <si>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</si>
  <si>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</si>
  <si>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</si>
  <si>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</si>
  <si>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</si>
  <si>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</si>
  <si>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</si>
  <si>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</si>
  <si>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</si>
  <si>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</si>
  <si>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</si>
  <si>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</si>
  <si>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</si>
  <si>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</si>
  <si>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</si>
  <si>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</si>
  <si>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</si>
  <si>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</si>
  <si>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</si>
  <si>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</si>
  <si>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</si>
  <si>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</si>
  <si>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</si>
  <si>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</si>
  <si>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</si>
  <si>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</si>
  <si>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</si>
  <si>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</si>
  <si>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</si>
  <si>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</si>
  <si>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</si>
  <si>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</si>
  <si>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</si>
  <si>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</si>
  <si>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</si>
  <si>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</si>
  <si>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</si>
  <si>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</si>
  <si>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</si>
  <si>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</si>
  <si>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</si>
  <si>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</si>
  <si>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</si>
  <si>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</si>
  <si>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</si>
  <si>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</si>
  <si>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</si>
  <si>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</si>
  <si>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</si>
  <si>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</si>
  <si>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</si>
  <si>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</si>
  <si>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</si>
  <si>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</si>
  <si>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</si>
  <si>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</si>
  <si>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</si>
  <si>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</si>
  <si>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</si>
  <si>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</si>
  <si>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</si>
  <si>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</si>
  <si>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</si>
  <si>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</si>
  <si>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</si>
  <si>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</si>
  <si>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</si>
  <si>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</si>
  <si>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</si>
  <si>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</si>
  <si>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</si>
  <si>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</si>
  <si>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</si>
  <si>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</si>
  <si>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</si>
  <si>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</si>
  <si>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</si>
  <si>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</si>
  <si>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</si>
  <si>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</si>
  <si>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</si>
  <si>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</si>
  <si>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</si>
  <si>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</si>
  <si>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</si>
  <si>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</si>
  <si>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</si>
  <si>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</si>
  <si>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</si>
  <si>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</si>
  <si>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</si>
  <si>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</si>
  <si>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</si>
  <si>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</si>
  <si>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</si>
  <si>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</si>
  <si>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</si>
  <si>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</si>
  <si>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</si>
  <si>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</si>
  <si>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</si>
  <si>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</si>
  <si>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</si>
  <si>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</si>
  <si>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</si>
  <si>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</si>
  <si>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</si>
  <si>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</si>
  <si>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</si>
  <si>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</si>
  <si>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</si>
  <si>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</si>
  <si>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</si>
  <si>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</si>
  <si>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</si>
  <si>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</si>
  <si>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</si>
  <si>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</si>
  <si>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</si>
  <si>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</si>
  <si>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</si>
  <si>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</si>
  <si>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</si>
  <si>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</si>
  <si>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</si>
  <si>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</si>
  <si>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</si>
  <si>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</si>
  <si>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</si>
  <si>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</si>
  <si>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</si>
  <si>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</si>
  <si>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</si>
  <si>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</si>
  <si>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</si>
  <si>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</si>
  <si>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</si>
  <si>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</si>
  <si>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</si>
  <si>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</si>
  <si>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</si>
  <si>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</si>
  <si>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</si>
  <si>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</si>
  <si>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</si>
  <si>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</si>
  <si>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</si>
  <si>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</si>
  <si>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</si>
  <si>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</si>
  <si>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</si>
  <si>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</si>
  <si>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</si>
  <si>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</si>
  <si>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</si>
  <si>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</si>
  <si>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</si>
  <si>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</si>
  <si>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</si>
  <si>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</si>
  <si>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</si>
  <si>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</si>
  <si>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</si>
  <si>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</si>
  <si>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</si>
  <si>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</si>
  <si>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</si>
  <si>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</si>
  <si>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</si>
  <si>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</si>
  <si>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</si>
  <si>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</si>
  <si>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</si>
  <si>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</si>
  <si>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</si>
  <si>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</si>
  <si>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</si>
  <si>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</si>
  <si>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</si>
  <si>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</si>
  <si>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</si>
  <si>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</si>
  <si>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</si>
  <si>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</si>
  <si>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</si>
  <si>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</si>
  <si>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</si>
  <si>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</si>
  <si>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</si>
  <si>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</si>
  <si>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</si>
  <si>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</si>
  <si>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</si>
  <si>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</si>
  <si>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</si>
  <si>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</si>
  <si>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</si>
  <si>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</si>
  <si>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</si>
  <si>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</si>
  <si>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</si>
  <si>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</si>
  <si>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</si>
  <si>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</si>
  <si>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</si>
  <si>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</si>
  <si>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</si>
  <si>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</si>
  <si>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</si>
  <si>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</si>
  <si>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</si>
  <si>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</si>
  <si>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</si>
  <si>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</si>
  <si>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</si>
  <si>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</si>
  <si>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</si>
  <si>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</si>
  <si>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</si>
  <si>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</si>
  <si>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</si>
  <si>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</si>
  <si>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</si>
  <si>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</si>
  <si>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</si>
  <si>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</si>
  <si>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</si>
  <si>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</si>
  <si>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</si>
  <si>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</si>
  <si>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</si>
  <si>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</si>
  <si>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</si>
  <si>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</si>
  <si>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</si>
  <si>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</si>
  <si>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</si>
  <si>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</si>
  <si>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</si>
  <si>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</si>
  <si>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</si>
  <si>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</si>
  <si>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</si>
  <si>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</si>
  <si>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</si>
  <si>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</si>
  <si>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</si>
  <si>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</si>
  <si>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</si>
  <si>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</si>
  <si>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</si>
  <si>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</si>
  <si>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</si>
  <si>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</si>
  <si>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</si>
  <si>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</si>
  <si>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</si>
  <si>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</si>
  <si>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</si>
  <si>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</si>
  <si>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</si>
  <si>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</si>
  <si>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</si>
  <si>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</si>
  <si>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</si>
  <si>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</si>
  <si>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</si>
  <si>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</si>
  <si>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</si>
  <si>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</si>
  <si>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</si>
  <si>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</si>
  <si>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</si>
  <si>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</si>
  <si>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</si>
  <si>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</si>
  <si>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</si>
  <si>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</si>
  <si>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</si>
  <si>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</si>
  <si>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</si>
  <si>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</si>
  <si>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</si>
  <si>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</si>
  <si>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</si>
  <si>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</si>
  <si>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</si>
  <si>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</si>
  <si>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</si>
  <si>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</si>
  <si>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</si>
  <si>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</si>
  <si>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</si>
  <si>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</si>
  <si>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</si>
  <si>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</si>
  <si>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</si>
  <si>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</si>
  <si>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</si>
  <si>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</si>
  <si>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</si>
  <si>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</si>
  <si>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</si>
  <si>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</si>
  <si>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</si>
  <si>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</si>
  <si>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</si>
  <si>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</si>
  <si>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</si>
  <si>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</si>
  <si>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</si>
  <si>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</si>
  <si>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</si>
  <si>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</si>
  <si>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</si>
  <si>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</si>
  <si>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</si>
  <si>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</si>
  <si>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</si>
  <si>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</si>
  <si>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</si>
  <si>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</si>
  <si>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</si>
  <si>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</si>
  <si>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</si>
  <si>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</si>
  <si>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</si>
  <si>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</si>
  <si>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</si>
  <si>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</si>
  <si>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</si>
  <si>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</si>
  <si>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</si>
  <si>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</si>
  <si>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</si>
  <si>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</si>
  <si>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</si>
  <si>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</si>
  <si>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</si>
  <si>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</si>
  <si>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</si>
  <si>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</si>
  <si>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</si>
  <si>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</si>
  <si>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</si>
  <si>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</si>
  <si>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</si>
  <si>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</si>
  <si>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</si>
  <si>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</si>
  <si>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</si>
  <si>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</si>
  <si>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</si>
  <si>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</si>
  <si>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</si>
  <si>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</si>
  <si>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</si>
  <si>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</si>
  <si>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</si>
  <si>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</si>
  <si>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</si>
  <si>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</si>
  <si>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</si>
  <si>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</si>
  <si>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</si>
  <si>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</si>
  <si>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</si>
  <si>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</si>
  <si>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</si>
  <si>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</si>
  <si>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</si>
  <si>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</si>
  <si>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</si>
  <si>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</si>
  <si>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</si>
  <si>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</si>
  <si>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</si>
  <si>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</si>
  <si>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</si>
  <si>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</si>
  <si>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</si>
  <si>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</si>
  <si>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</si>
  <si>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</si>
  <si>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</si>
  <si>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</si>
  <si>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</si>
  <si>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</si>
  <si>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</si>
  <si>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</si>
  <si>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</si>
  <si>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</si>
  <si>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</si>
  <si>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</si>
  <si>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</si>
  <si>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</si>
  <si>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</si>
  <si>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</si>
  <si>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</si>
  <si>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</si>
  <si>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</si>
  <si>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</si>
  <si>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</si>
  <si>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</si>
  <si>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</si>
  <si>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</si>
  <si>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</si>
  <si>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</si>
  <si>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</si>
  <si>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</si>
  <si>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</si>
  <si>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</si>
  <si>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</si>
  <si>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</si>
  <si>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</si>
  <si>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</si>
  <si>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</si>
  <si>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</si>
  <si>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</si>
  <si>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</si>
  <si>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</si>
  <si>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</si>
  <si>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</si>
  <si>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</si>
  <si>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</si>
  <si>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</si>
  <si>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</si>
  <si>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</si>
  <si>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</si>
  <si>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</si>
  <si>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</si>
  <si>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</si>
  <si>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</si>
  <si>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</si>
  <si>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</si>
  <si>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</si>
  <si>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</si>
  <si>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</si>
  <si>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</si>
  <si>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</si>
  <si>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</si>
  <si>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</si>
  <si>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</si>
  <si>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</si>
  <si>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</si>
  <si>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</si>
  <si>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</si>
  <si>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</si>
  <si>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</si>
  <si>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</si>
  <si>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</si>
  <si>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</si>
  <si>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</si>
  <si>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</si>
  <si>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</si>
  <si>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</si>
  <si>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</si>
  <si>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</si>
  <si>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</si>
  <si>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</si>
  <si>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</si>
  <si>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</si>
  <si>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</si>
  <si>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</si>
  <si>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</si>
  <si>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</si>
  <si>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</si>
  <si>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</si>
  <si>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</si>
  <si>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</si>
  <si>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</si>
  <si>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</si>
  <si>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</si>
  <si>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</si>
  <si>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</si>
  <si>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</si>
  <si>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</si>
  <si>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</si>
  <si>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</si>
  <si>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</si>
  <si>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</si>
  <si>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</si>
  <si>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</si>
  <si>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</si>
  <si>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</si>
  <si>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</si>
  <si>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</si>
  <si>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</si>
  <si>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</si>
  <si>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</si>
  <si>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</si>
  <si>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</si>
  <si>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</si>
  <si>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</si>
  <si>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</si>
  <si>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</si>
  <si>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</si>
  <si>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</si>
  <si>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</si>
  <si>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</si>
  <si>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</si>
  <si>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</si>
  <si>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</si>
  <si>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</si>
  <si>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</si>
  <si>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</si>
  <si>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</si>
  <si>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</si>
  <si>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</si>
  <si>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</si>
  <si>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</si>
  <si>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</si>
  <si>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</si>
  <si>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</si>
  <si>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</si>
  <si>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</si>
  <si>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</si>
  <si>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</si>
  <si>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</si>
  <si>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</si>
  <si>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</si>
  <si>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</si>
  <si>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</si>
  <si>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</si>
  <si>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</si>
  <si>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</si>
  <si>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</si>
  <si>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</si>
  <si>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</si>
  <si>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</si>
  <si>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</si>
  <si>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</si>
  <si>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</si>
  <si>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</si>
  <si>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</si>
  <si>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</si>
  <si>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</si>
  <si>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</si>
  <si>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</si>
  <si>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</si>
  <si>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</si>
  <si>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</si>
  <si>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</si>
  <si>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</si>
  <si>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</si>
  <si>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</si>
  <si>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</si>
  <si>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</si>
  <si>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</si>
  <si>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</si>
  <si>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</si>
  <si>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</si>
  <si>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</si>
  <si>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</si>
  <si>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</si>
  <si>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</si>
  <si>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</si>
  <si>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</si>
  <si>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</si>
  <si>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</si>
  <si>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</si>
  <si>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</si>
  <si>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</si>
  <si>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</si>
  <si>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</si>
  <si>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</si>
  <si>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</si>
  <si>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</si>
  <si>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</si>
  <si>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</si>
  <si>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</si>
  <si>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</si>
  <si>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</si>
  <si>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</si>
  <si>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</si>
  <si>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</si>
  <si>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</si>
  <si>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</si>
  <si>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</si>
  <si>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</si>
  <si>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</si>
  <si>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</si>
  <si>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</si>
  <si>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</si>
  <si>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</si>
  <si>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</si>
  <si>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</si>
  <si>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</si>
  <si>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</si>
  <si>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</si>
  <si>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</si>
  <si>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</si>
  <si>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</si>
  <si>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</si>
  <si>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</si>
  <si>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</si>
  <si>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</si>
  <si>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</si>
  <si>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</si>
  <si>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</si>
  <si>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</si>
  <si>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</si>
  <si>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</si>
  <si>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</si>
  <si>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</si>
  <si>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</si>
  <si>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</si>
  <si>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</si>
  <si>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</si>
  <si>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</si>
  <si>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</si>
  <si>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</si>
  <si>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</si>
  <si>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</si>
  <si>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</si>
  <si>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</si>
  <si>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</si>
  <si>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</si>
  <si>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</si>
  <si>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</si>
  <si>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</si>
  <si>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</si>
  <si>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</si>
  <si>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</si>
  <si>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</si>
  <si>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</si>
  <si>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</si>
  <si>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</si>
  <si>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</si>
  <si>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</si>
  <si>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</si>
  <si>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</si>
  <si>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</si>
  <si>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</si>
  <si>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</si>
  <si>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</si>
  <si>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</si>
  <si>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</si>
  <si>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</si>
  <si>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</si>
  <si>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</si>
  <si>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</si>
  <si>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</si>
  <si>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</si>
  <si>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</si>
  <si>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</si>
  <si>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</si>
  <si>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</si>
  <si>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</si>
  <si>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</si>
  <si>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</si>
  <si>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</si>
  <si>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</si>
  <si>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</si>
  <si>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</si>
  <si>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</si>
  <si>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</si>
  <si>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</si>
  <si>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</si>
  <si>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</si>
  <si>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</si>
  <si>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</si>
  <si>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</si>
  <si>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</si>
  <si>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</si>
  <si>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</si>
  <si>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</si>
  <si>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</si>
  <si>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</si>
  <si>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</si>
  <si>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</si>
  <si>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</si>
  <si>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</si>
  <si>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</si>
  <si>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</si>
  <si>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</si>
  <si>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</si>
  <si>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</si>
  <si>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</si>
  <si>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</si>
  <si>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</si>
  <si>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</si>
  <si>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</si>
  <si>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</si>
  <si>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</si>
  <si>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</si>
  <si>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</si>
  <si>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</si>
  <si>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</si>
  <si>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</si>
  <si>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</si>
  <si>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</si>
  <si>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</si>
  <si>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</si>
  <si>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</si>
  <si>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</si>
  <si>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</si>
  <si>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</si>
  <si>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</si>
  <si>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</si>
  <si>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</si>
  <si>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</si>
  <si>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</si>
  <si>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</si>
  <si>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</si>
  <si>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</si>
  <si>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</si>
  <si>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</si>
  <si>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</si>
  <si>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</si>
  <si>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</si>
  <si>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</si>
  <si>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</si>
  <si>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</si>
  <si>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</si>
  <si>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</si>
  <si>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</si>
  <si>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</si>
  <si>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</si>
  <si>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</si>
  <si>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</si>
  <si>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</si>
  <si>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</si>
  <si>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</si>
  <si>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</si>
  <si>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</si>
  <si>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</si>
  <si>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</si>
  <si>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</si>
  <si>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</si>
  <si>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</si>
  <si>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</si>
  <si>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</si>
  <si>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</si>
  <si>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</si>
  <si>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</si>
  <si>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</si>
  <si>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</si>
  <si>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</si>
  <si>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</si>
  <si>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</si>
  <si>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</si>
  <si>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</si>
  <si>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</si>
  <si>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</si>
  <si>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</si>
  <si>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</si>
  <si>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</si>
  <si>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</si>
  <si>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</si>
  <si>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</si>
  <si>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</si>
  <si>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</si>
  <si>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</si>
  <si>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</si>
  <si>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</si>
  <si>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</si>
  <si>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</si>
  <si>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</si>
  <si>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</si>
  <si>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</si>
  <si>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</si>
  <si>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</si>
  <si>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</si>
  <si>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</si>
  <si>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</si>
  <si>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</si>
  <si>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</si>
  <si>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</si>
  <si>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</si>
  <si>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</si>
  <si>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</si>
  <si>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</si>
  <si>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</si>
  <si>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</si>
  <si>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</si>
  <si>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</si>
  <si>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</si>
  <si>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</si>
  <si>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</si>
  <si>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</si>
  <si>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</si>
  <si>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</si>
  <si>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</si>
  <si>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</si>
  <si>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</si>
  <si>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</si>
  <si>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</si>
  <si>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</si>
  <si>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</si>
  <si>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</si>
  <si>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</si>
  <si>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</si>
  <si>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</si>
  <si>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</si>
  <si>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</si>
  <si>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</si>
  <si>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</si>
  <si>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</si>
  <si>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</si>
  <si>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</si>
  <si>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</si>
  <si>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</si>
  <si>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</si>
  <si>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</si>
  <si>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</si>
  <si>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</si>
  <si>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</si>
  <si>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</si>
  <si>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</si>
  <si>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</si>
  <si>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</si>
  <si>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</si>
  <si>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</si>
  <si>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</si>
  <si>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</si>
  <si>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</si>
  <si>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</si>
  <si>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</si>
  <si>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</si>
  <si>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</si>
  <si>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</si>
  <si>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</si>
  <si>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</si>
  <si>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</si>
  <si>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</si>
  <si>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</si>
  <si>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</si>
  <si>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</si>
  <si>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</si>
  <si>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</si>
  <si>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</si>
  <si>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</si>
  <si>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</si>
  <si>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</si>
  <si>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</si>
  <si>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</si>
  <si>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</si>
  <si>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</si>
  <si>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</si>
  <si>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</si>
  <si>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</si>
  <si>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</si>
  <si>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</si>
  <si>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</si>
  <si>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</si>
  <si>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</si>
  <si>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</si>
  <si>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</si>
  <si>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</si>
  <si>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</si>
  <si>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</si>
  <si>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</si>
  <si>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</si>
  <si>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</si>
  <si>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</si>
  <si>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</si>
  <si>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</si>
  <si>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</si>
  <si>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</si>
  <si>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</si>
  <si>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</si>
  <si>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</si>
  <si>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</si>
  <si>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</si>
  <si>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</si>
  <si>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</si>
  <si>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</si>
  <si>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</si>
  <si>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</si>
  <si>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</si>
  <si>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</si>
  <si>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</si>
  <si>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</si>
  <si>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</si>
  <si>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</si>
  <si>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</si>
  <si>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</si>
  <si>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</si>
  <si>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</si>
  <si>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</si>
  <si>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</si>
  <si>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</si>
  <si>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</si>
  <si>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</si>
  <si>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</si>
  <si>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</si>
  <si>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</si>
  <si>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</si>
  <si>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</si>
  <si>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</si>
  <si>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</si>
  <si>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</si>
  <si>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</si>
  <si>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</si>
  <si>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</si>
  <si>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</si>
  <si>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</si>
  <si>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</si>
  <si>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</si>
  <si>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</si>
  <si>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</si>
  <si>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</si>
  <si>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</si>
  <si>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</si>
  <si>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</si>
  <si>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</si>
  <si>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</si>
  <si>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</si>
  <si>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</si>
  <si>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</si>
  <si>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</si>
  <si>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</si>
  <si>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</si>
  <si>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</si>
  <si>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</si>
  <si>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</si>
  <si>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</si>
  <si>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</si>
  <si>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</si>
  <si>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</si>
  <si>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</si>
  <si>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</si>
  <si>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</si>
  <si>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</si>
  <si>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</si>
  <si>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</si>
  <si>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</si>
  <si>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</si>
  <si>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</si>
  <si>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</si>
  <si>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</si>
  <si>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</si>
  <si>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</si>
  <si>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</si>
  <si>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</si>
  <si>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</si>
  <si>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</si>
  <si>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</si>
  <si>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</si>
  <si>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</si>
  <si>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</si>
  <si>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</si>
  <si>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</si>
  <si>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</si>
  <si>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</si>
  <si>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</si>
  <si>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</si>
  <si>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</si>
  <si>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</si>
  <si>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</si>
  <si>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</si>
  <si>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</si>
  <si>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</si>
  <si>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</si>
  <si>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</si>
  <si>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</si>
  <si>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</si>
  <si>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</si>
  <si>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</si>
  <si>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</si>
  <si>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</si>
  <si>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</si>
  <si>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</si>
  <si>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</si>
  <si>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</si>
  <si>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</si>
  <si>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</si>
  <si>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</si>
  <si>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</si>
  <si>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</si>
  <si>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</si>
  <si>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</si>
  <si>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</si>
  <si>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</si>
  <si>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</si>
  <si>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</si>
  <si>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</si>
  <si>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</si>
  <si>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</si>
  <si>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</si>
  <si>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</si>
  <si>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</si>
  <si>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</si>
  <si>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</si>
  <si>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</si>
  <si>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</si>
  <si>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</si>
  <si>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</si>
  <si>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</si>
  <si>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</si>
  <si>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</si>
  <si>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</si>
  <si>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</si>
  <si>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</si>
  <si>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</si>
  <si>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</si>
  <si>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</si>
  <si>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</si>
  <si>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</si>
  <si>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</si>
  <si>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</si>
  <si>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</si>
  <si>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</si>
  <si>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</si>
  <si>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</si>
  <si>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</si>
  <si>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</si>
  <si>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</si>
  <si>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</si>
  <si>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</si>
  <si>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</si>
  <si>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</si>
  <si>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</si>
  <si>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</si>
  <si>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</si>
  <si>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</si>
  <si>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</si>
  <si>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</si>
  <si>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</si>
  <si>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</si>
  <si>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</si>
  <si>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</si>
  <si>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</si>
  <si>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</si>
  <si>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</si>
  <si>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</si>
  <si>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</si>
  <si>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</si>
  <si>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</si>
  <si>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</si>
  <si>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</si>
  <si>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</si>
  <si>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</si>
  <si>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</si>
  <si>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</si>
  <si>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</si>
  <si>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</si>
  <si>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</si>
  <si>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</si>
  <si>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</si>
  <si>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</si>
  <si>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</si>
  <si>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</si>
  <si>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</si>
  <si>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</si>
  <si>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</si>
  <si>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</si>
  <si>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</si>
  <si>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</si>
  <si>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</si>
  <si>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</si>
  <si>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</si>
  <si>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</si>
  <si>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</si>
  <si>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</si>
  <si>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</si>
  <si>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</si>
  <si>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</si>
  <si>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</si>
  <si>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</si>
  <si>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</si>
  <si>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</si>
  <si>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</si>
  <si>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</si>
  <si>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</si>
  <si>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</si>
  <si>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</si>
  <si>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</si>
  <si>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</si>
  <si>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</si>
  <si>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</si>
  <si>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</si>
  <si>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</si>
  <si>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</si>
  <si>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</si>
  <si>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</si>
  <si>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</si>
  <si>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</si>
  <si>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</si>
  <si>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</si>
  <si>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</si>
  <si>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</si>
  <si>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</si>
  <si>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</si>
  <si>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</si>
  <si>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</si>
  <si>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</si>
  <si>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</si>
  <si>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</si>
  <si>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</si>
  <si>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</si>
  <si>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</si>
  <si>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</si>
  <si>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</si>
  <si>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</si>
  <si>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</si>
  <si>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</si>
  <si>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</si>
  <si>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</si>
  <si>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</si>
  <si>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</si>
  <si>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</si>
  <si>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</si>
  <si>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</si>
  <si>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</si>
  <si>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</si>
  <si>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</si>
  <si>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</si>
  <si>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</si>
  <si>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</si>
  <si>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</si>
  <si>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</si>
  <si>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</si>
  <si>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</si>
  <si>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</si>
  <si>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</si>
  <si>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</si>
  <si>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</si>
  <si>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</si>
  <si>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</si>
  <si>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</si>
  <si>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</si>
  <si>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</si>
  <si>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</si>
  <si>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</si>
  <si>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</si>
  <si>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</si>
  <si>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</si>
  <si>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</si>
  <si>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</si>
  <si>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</si>
  <si>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</si>
  <si>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</si>
  <si>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</si>
  <si>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</si>
  <si>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</si>
  <si>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</si>
  <si>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</si>
  <si>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</si>
  <si>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</si>
  <si>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</si>
  <si>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</si>
  <si>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</si>
  <si>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</si>
  <si>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</si>
  <si>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</si>
  <si>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</si>
  <si>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</si>
  <si>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</si>
  <si>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</si>
  <si>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</si>
  <si>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</si>
  <si>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</si>
  <si>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</si>
  <si>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</si>
  <si>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</si>
  <si>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</si>
  <si>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</si>
  <si>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</si>
  <si>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</si>
  <si>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</si>
  <si>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</si>
  <si>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</si>
  <si>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</si>
  <si>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</si>
  <si>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</si>
  <si>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</si>
  <si>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</si>
  <si>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</si>
  <si>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</si>
  <si>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</si>
  <si>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</si>
  <si>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</si>
  <si>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</si>
  <si>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</si>
  <si>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</si>
  <si>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</si>
  <si>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</si>
  <si>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</si>
  <si>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</si>
  <si>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</si>
  <si>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</si>
  <si>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</si>
  <si>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</si>
  <si>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</si>
  <si>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</si>
  <si>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</si>
  <si>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</si>
  <si>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</si>
  <si>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</si>
  <si>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</si>
  <si>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</si>
  <si>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</si>
  <si>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</si>
  <si>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</si>
  <si>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</si>
  <si>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</si>
  <si>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</si>
  <si>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</si>
  <si>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</si>
  <si>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</si>
  <si>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</si>
  <si>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</si>
  <si>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</si>
  <si>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</si>
  <si>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</si>
  <si>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</si>
  <si>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</si>
  <si>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</si>
  <si>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</si>
  <si>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</si>
  <si>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</si>
  <si>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</si>
  <si>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</si>
  <si>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</si>
  <si>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</si>
  <si>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</si>
  <si>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</si>
  <si>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</si>
  <si>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</si>
  <si>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</si>
  <si>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</si>
  <si>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</si>
  <si>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</si>
  <si>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</si>
  <si>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</si>
  <si>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</si>
  <si>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</si>
  <si>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</si>
  <si>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</si>
  <si>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</si>
  <si>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</si>
  <si>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</si>
  <si>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</si>
  <si>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</si>
  <si>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</si>
  <si>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</si>
  <si>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</si>
  <si>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</si>
  <si>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</si>
  <si>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</si>
  <si>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</si>
  <si>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</si>
  <si>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</si>
  <si>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</si>
  <si>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</si>
  <si>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</si>
  <si>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</si>
  <si>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</si>
  <si>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</si>
  <si>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</si>
  <si>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</si>
  <si>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</si>
  <si>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</si>
  <si>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</si>
  <si>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</si>
  <si>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</si>
  <si>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</si>
  <si>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</si>
  <si>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</si>
  <si>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</si>
  <si>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</si>
  <si>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</si>
  <si>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</si>
  <si>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</si>
  <si>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</si>
  <si>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</si>
  <si>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</si>
  <si>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</si>
  <si>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</si>
  <si>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</si>
  <si>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</si>
  <si>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</si>
  <si>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</si>
  <si>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</si>
  <si>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</si>
  <si>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</si>
  <si>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</si>
  <si>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</si>
  <si>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</si>
  <si>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</si>
  <si>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</si>
  <si>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</si>
  <si>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</si>
  <si>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</si>
  <si>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</si>
  <si>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</si>
  <si>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</si>
  <si>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</si>
  <si>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</si>
  <si>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</si>
  <si>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</si>
  <si>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</si>
  <si>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</si>
  <si>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</si>
  <si>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</si>
  <si>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</si>
  <si>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</si>
  <si>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</si>
  <si>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</si>
  <si>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</si>
  <si>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</si>
  <si>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</si>
  <si>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</si>
  <si>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</si>
  <si>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</si>
  <si>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</si>
  <si>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</si>
  <si>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</si>
  <si>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</si>
  <si>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</si>
  <si>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</si>
  <si>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</si>
  <si>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</si>
  <si>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</si>
  <si>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</si>
  <si>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</si>
  <si>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</si>
  <si>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</si>
  <si>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</si>
  <si>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</si>
  <si>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</si>
  <si>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</si>
  <si>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</si>
  <si>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</si>
  <si>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</si>
  <si>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</si>
  <si>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</si>
  <si>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</si>
  <si>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</si>
  <si>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</si>
  <si>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</si>
  <si>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</si>
  <si>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</si>
  <si>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</si>
  <si>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</si>
  <si>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</si>
  <si>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</si>
  <si>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</si>
  <si>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</si>
  <si>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</si>
  <si>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</si>
  <si>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</si>
  <si>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</si>
  <si>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</si>
  <si>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</si>
  <si>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</si>
  <si>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</si>
  <si>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</si>
  <si>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</si>
  <si>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</si>
  <si>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</si>
  <si>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</si>
  <si>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</si>
  <si>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</si>
  <si>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</si>
  <si>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</si>
  <si>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</si>
  <si>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</si>
  <si>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</si>
  <si>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</si>
  <si>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</si>
  <si>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</si>
  <si>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</si>
  <si>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</si>
  <si>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</si>
  <si>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</si>
  <si>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</si>
  <si>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</si>
  <si>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</si>
  <si>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</si>
  <si>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</si>
  <si>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</si>
  <si>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</si>
  <si>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</si>
  <si>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</si>
  <si>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</si>
  <si>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</si>
  <si>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</si>
  <si>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</si>
  <si>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</si>
  <si>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</si>
  <si>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</si>
  <si>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</si>
  <si>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</si>
  <si>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</si>
  <si>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</si>
  <si>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</si>
  <si>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</si>
  <si>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</si>
  <si>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</si>
  <si>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</si>
  <si>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</si>
  <si>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</si>
  <si>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</si>
  <si>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</si>
  <si>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</si>
  <si>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</si>
  <si>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</si>
  <si>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</si>
  <si>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</si>
  <si>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</si>
  <si>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</si>
  <si>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</si>
  <si>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</si>
  <si>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</si>
  <si>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</si>
  <si>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</si>
  <si>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</si>
  <si>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</si>
  <si>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</si>
  <si>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</si>
  <si>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</si>
  <si>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</si>
  <si>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</si>
  <si>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</si>
  <si>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</si>
  <si>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</si>
  <si>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</si>
  <si>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</si>
  <si>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</si>
  <si>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</si>
  <si>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</si>
  <si>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</si>
  <si>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</si>
  <si>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</si>
  <si>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</si>
  <si>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</si>
  <si>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</si>
  <si>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</si>
  <si>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</si>
  <si>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</si>
  <si>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</si>
  <si>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</si>
  <si>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</si>
  <si>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</si>
  <si>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</si>
  <si>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</si>
  <si>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</si>
  <si>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</si>
  <si>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</si>
  <si>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</si>
  <si>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</si>
  <si>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</si>
  <si>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</si>
  <si>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</si>
  <si>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</si>
  <si>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</si>
  <si>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</si>
  <si>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</si>
  <si>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</si>
  <si>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</si>
  <si>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</si>
  <si>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</si>
  <si>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</si>
  <si>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</si>
  <si>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</si>
  <si>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</si>
  <si>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</si>
  <si>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</si>
  <si>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</si>
  <si>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</si>
  <si>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</si>
  <si>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</si>
  <si>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</si>
  <si>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</si>
  <si>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</si>
  <si>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</si>
  <si>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</si>
  <si>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</si>
  <si>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</si>
  <si>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</si>
  <si>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</si>
  <si>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</si>
  <si>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</si>
  <si>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</si>
  <si>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</si>
  <si>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</si>
  <si>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</si>
  <si>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</si>
  <si>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</si>
  <si>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</si>
  <si>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</si>
  <si>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</si>
  <si>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</si>
  <si>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</si>
  <si>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</si>
  <si>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</si>
  <si>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</si>
  <si>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</si>
  <si>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</si>
  <si>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</si>
  <si>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</si>
  <si>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</si>
  <si>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</si>
  <si>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</si>
  <si>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</si>
  <si>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</si>
  <si>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</si>
  <si>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</si>
  <si>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</si>
  <si>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</si>
  <si>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</si>
  <si>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</si>
  <si>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</si>
  <si>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</si>
  <si>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</si>
  <si>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</si>
  <si>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</si>
  <si>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</si>
  <si>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</si>
  <si>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</si>
  <si>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</si>
  <si>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</si>
  <si>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</si>
  <si>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</si>
  <si>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</si>
  <si>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</si>
  <si>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</si>
  <si>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</si>
  <si>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</si>
  <si>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</si>
  <si>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</si>
  <si>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</si>
  <si>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</si>
  <si>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</si>
  <si>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</si>
  <si>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</si>
  <si>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</si>
  <si>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</si>
  <si>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</si>
  <si>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</si>
  <si>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</si>
  <si>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</si>
  <si>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</si>
  <si>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</si>
  <si>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</si>
  <si>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</si>
  <si>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</si>
  <si>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</si>
  <si>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</si>
  <si>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</si>
  <si>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</si>
  <si>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</si>
  <si>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</si>
  <si>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</si>
  <si>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</si>
  <si>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</si>
  <si>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</si>
  <si>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</si>
  <si>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</si>
  <si>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</si>
  <si>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</si>
  <si>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</si>
  <si>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</si>
  <si>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</si>
  <si>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</si>
  <si>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</si>
  <si>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</si>
  <si>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</si>
  <si>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</si>
  <si>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</si>
  <si>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</si>
  <si>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</si>
  <si>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</si>
  <si>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</si>
  <si>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</si>
  <si>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</si>
  <si>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</si>
  <si>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</si>
  <si>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</si>
  <si>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</si>
  <si>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</si>
  <si>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</si>
  <si>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</si>
  <si>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</si>
  <si>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</si>
  <si>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</si>
  <si>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</si>
  <si>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</si>
  <si>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</si>
  <si>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</si>
  <si>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</si>
  <si>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</si>
  <si>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</si>
  <si>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</si>
  <si>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</si>
  <si>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</si>
  <si>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</si>
  <si>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</si>
  <si>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</si>
  <si>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</si>
  <si>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</si>
  <si>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</si>
  <si>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</si>
  <si>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</si>
  <si>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</si>
  <si>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</si>
  <si>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</si>
  <si>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</si>
  <si>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</si>
  <si>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</si>
  <si>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</si>
  <si>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</si>
  <si>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</si>
  <si>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</si>
  <si>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</si>
  <si>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</si>
  <si>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</si>
  <si>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</si>
  <si>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</si>
  <si>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</si>
  <si>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</si>
  <si>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</si>
  <si>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</si>
  <si>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</si>
  <si>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</si>
  <si>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</si>
  <si>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</si>
  <si>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</si>
  <si>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</si>
  <si>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</si>
  <si>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</si>
  <si>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</si>
  <si>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</si>
  <si>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</si>
  <si>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</si>
  <si>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</si>
  <si>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</si>
  <si>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</si>
  <si>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</si>
  <si>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</si>
  <si>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</si>
  <si>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</si>
  <si>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</si>
  <si>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</si>
  <si>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</si>
  <si>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</si>
  <si>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</si>
  <si>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</si>
  <si>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</si>
  <si>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</si>
  <si>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</si>
  <si>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</si>
  <si>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</si>
  <si>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</si>
  <si>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</si>
  <si>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</si>
  <si>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</si>
  <si>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</si>
  <si>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</si>
  <si>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</si>
  <si>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</si>
  <si>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</si>
  <si>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</si>
  <si>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</si>
  <si>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</si>
  <si>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</si>
  <si>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</si>
  <si>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</si>
  <si>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</si>
  <si>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</si>
  <si>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</si>
  <si>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</si>
  <si>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</si>
  <si>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</si>
  <si>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</si>
  <si>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</si>
  <si>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</si>
  <si>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</si>
  <si>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</si>
  <si>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</si>
  <si>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</si>
  <si>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</si>
  <si>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</si>
  <si>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</si>
  <si>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</si>
  <si>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</si>
  <si>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</si>
  <si>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</si>
  <si>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</si>
  <si>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</si>
  <si>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</si>
  <si>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</si>
  <si>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</si>
  <si>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</si>
  <si>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</si>
  <si>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</si>
  <si>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</si>
  <si>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</si>
  <si>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</si>
  <si>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</si>
  <si>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</si>
  <si>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</si>
  <si>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</si>
  <si>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</si>
  <si>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</si>
  <si>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</si>
  <si>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</si>
  <si>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</si>
  <si>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</si>
  <si>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</si>
  <si>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</si>
  <si>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</si>
  <si>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</si>
  <si>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</si>
  <si>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</si>
  <si>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</si>
  <si>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</si>
  <si>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</si>
  <si>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</si>
  <si>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</si>
  <si>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</si>
  <si>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</si>
  <si>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</si>
  <si>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</si>
  <si>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</si>
  <si>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</si>
  <si>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</si>
  <si>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</si>
  <si>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</si>
  <si>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</si>
  <si>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</si>
  <si>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</si>
  <si>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</si>
  <si>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</si>
  <si>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</si>
  <si>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</si>
  <si>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</si>
  <si>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</si>
  <si>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</si>
  <si>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</si>
  <si>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</si>
  <si>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</si>
  <si>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</si>
  <si>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</si>
  <si>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</si>
  <si>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</si>
  <si>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</si>
  <si>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</si>
  <si>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</si>
  <si>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</si>
  <si>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</si>
  <si>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</si>
  <si>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</si>
  <si>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</si>
  <si>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</si>
  <si>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</si>
  <si>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</si>
  <si>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</si>
  <si>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</si>
  <si>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</si>
  <si>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</si>
  <si>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</si>
  <si>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</si>
  <si>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</si>
  <si>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</si>
  <si>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</si>
  <si>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</si>
  <si>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</si>
  <si>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</si>
  <si>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</si>
  <si>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</si>
  <si>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</si>
  <si>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</si>
  <si>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</si>
  <si>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</si>
  <si>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</si>
  <si>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</si>
  <si>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</si>
  <si>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</si>
  <si>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</si>
  <si>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</si>
  <si>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</si>
  <si>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</si>
  <si>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</si>
  <si>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</si>
  <si>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</si>
  <si>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</si>
  <si>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</si>
  <si>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</si>
  <si>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</si>
  <si>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</si>
  <si>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</si>
  <si>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</si>
  <si>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</si>
  <si>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</si>
  <si>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</si>
  <si>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</si>
  <si>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</si>
  <si>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</si>
  <si>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</si>
  <si>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</si>
  <si>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</si>
  <si>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</si>
  <si>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</si>
  <si>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</si>
  <si>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</si>
  <si>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</si>
  <si>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</si>
  <si>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</si>
  <si>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</si>
  <si>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</si>
  <si>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</si>
  <si>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</si>
  <si>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</si>
  <si>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</si>
  <si>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</si>
  <si>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</si>
  <si>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</si>
  <si>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</si>
  <si>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</si>
  <si>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</si>
  <si>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</si>
  <si>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</si>
  <si>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</si>
  <si>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</si>
  <si>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</si>
  <si>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</si>
  <si>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</si>
  <si>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</si>
  <si>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</si>
  <si>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</si>
  <si>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</si>
  <si>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</si>
  <si>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</si>
  <si>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</si>
  <si>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</si>
  <si>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</si>
  <si>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</si>
  <si>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</si>
  <si>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</si>
  <si>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</si>
  <si>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</si>
  <si>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</si>
  <si>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</si>
  <si>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</si>
  <si>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</si>
  <si>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</si>
  <si>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</si>
  <si>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</si>
  <si>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</si>
  <si>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</si>
  <si>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</si>
  <si>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</si>
  <si>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</si>
  <si>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</si>
  <si>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</si>
  <si>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</si>
  <si>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</si>
  <si>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</si>
  <si>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</si>
  <si>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</si>
  <si>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</si>
  <si>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</si>
  <si>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</si>
  <si>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</si>
  <si>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</si>
  <si>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</si>
  <si>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</si>
  <si>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</si>
  <si>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</si>
  <si>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</si>
  <si>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</si>
  <si>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</si>
  <si>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</si>
  <si>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</si>
  <si>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</si>
  <si>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</si>
  <si>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</si>
  <si>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</si>
  <si>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</si>
  <si>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</si>
  <si>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</si>
  <si>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</si>
  <si>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</si>
  <si>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</si>
  <si>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</si>
  <si>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</si>
  <si>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</si>
  <si>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</si>
  <si>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</si>
  <si>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</si>
  <si>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</si>
  <si>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</si>
  <si>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</si>
  <si>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</si>
  <si>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</si>
  <si>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</si>
  <si>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</si>
  <si>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</si>
  <si>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</si>
  <si>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</si>
  <si>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</si>
  <si>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</si>
  <si>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</si>
  <si>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</si>
  <si>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</si>
  <si>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</si>
  <si>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</si>
  <si>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</si>
  <si>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</si>
  <si>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</si>
  <si>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</si>
  <si>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</si>
  <si>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</si>
  <si>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</si>
  <si>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</si>
  <si>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</si>
  <si>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</si>
  <si>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</si>
  <si>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</si>
  <si>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</si>
  <si>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</si>
  <si>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</si>
  <si>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</si>
  <si>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</si>
  <si>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</si>
  <si>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</si>
  <si>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</si>
  <si>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</si>
  <si>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</si>
  <si>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</si>
  <si>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</si>
  <si>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</si>
  <si>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</si>
  <si>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</si>
  <si>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</si>
  <si>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</si>
  <si>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</si>
  <si>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</si>
  <si>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</si>
  <si>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</si>
  <si>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</si>
  <si>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</si>
  <si>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</si>
  <si>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</si>
  <si>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</si>
  <si>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</si>
  <si>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</si>
  <si>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</si>
  <si>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</si>
  <si>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</si>
  <si>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</si>
  <si>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</si>
  <si>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</si>
  <si>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</si>
  <si>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</si>
  <si>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</si>
  <si>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</si>
  <si>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</si>
  <si>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</si>
  <si>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</si>
  <si>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</si>
  <si>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</si>
  <si>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</si>
  <si>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</si>
  <si>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</si>
  <si>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</si>
  <si>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</si>
  <si>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</si>
  <si>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</si>
  <si>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</si>
  <si>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</si>
  <si>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</si>
  <si>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</si>
  <si>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</si>
  <si>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</si>
  <si>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</si>
  <si>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</si>
  <si>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</si>
  <si>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</si>
  <si>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</si>
  <si>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</si>
  <si>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</si>
  <si>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</si>
  <si>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</si>
  <si>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</si>
  <si>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</si>
  <si>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</si>
  <si>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</si>
  <si>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</si>
  <si>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</si>
  <si>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</si>
  <si>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</si>
  <si>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</si>
  <si>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</si>
  <si>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</si>
  <si>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</si>
  <si>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</si>
  <si>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</si>
  <si>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</si>
  <si>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</si>
  <si>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</si>
  <si>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</si>
  <si>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</si>
  <si>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</si>
  <si>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</si>
  <si>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</si>
  <si>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</si>
  <si>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</si>
  <si>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</si>
  <si>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</si>
  <si>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</si>
  <si>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</si>
  <si>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</si>
  <si>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</si>
  <si>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</si>
  <si>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</si>
  <si>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</si>
  <si>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</si>
  <si>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</si>
  <si>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</si>
  <si>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</si>
  <si>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</si>
  <si>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</si>
  <si>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</si>
  <si>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</si>
  <si>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</si>
  <si>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</si>
  <si>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</si>
  <si>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</si>
  <si>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</si>
  <si>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</si>
  <si>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</si>
  <si>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</si>
  <si>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</si>
  <si>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</si>
  <si>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</si>
  <si>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</si>
  <si>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</si>
  <si>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</si>
  <si>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</si>
  <si>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</si>
  <si>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</si>
  <si>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</si>
  <si>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</si>
  <si>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</si>
  <si>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</si>
  <si>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</si>
  <si>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</si>
  <si>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</si>
  <si>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</si>
  <si>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</si>
  <si>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</si>
  <si>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</si>
  <si>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</si>
  <si>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</si>
  <si>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</si>
  <si>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</si>
  <si>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</si>
  <si>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</si>
  <si>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</si>
  <si>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</si>
  <si>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</si>
  <si>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</si>
  <si>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</si>
  <si>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</si>
  <si>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</si>
  <si>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</si>
  <si>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</si>
  <si>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</si>
  <si>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</si>
  <si>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</si>
  <si>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</si>
  <si>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</si>
  <si>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</si>
  <si>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</si>
  <si>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</si>
  <si>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</si>
  <si>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</si>
  <si>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</si>
  <si>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</si>
  <si>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</si>
  <si>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</si>
  <si>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</si>
  <si>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</si>
  <si>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</si>
  <si>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</si>
  <si>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</si>
  <si>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</si>
  <si>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</si>
  <si>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</si>
  <si>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</si>
  <si>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</si>
  <si>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</si>
  <si>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</si>
  <si>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</si>
  <si>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</si>
  <si>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</si>
  <si>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</si>
  <si>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</si>
  <si>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</si>
  <si>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</si>
  <si>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</si>
  <si>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</si>
  <si>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</si>
  <si>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</si>
  <si>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</si>
  <si>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</si>
  <si>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</si>
  <si>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</si>
  <si>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</si>
  <si>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</si>
  <si>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</si>
  <si>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</si>
  <si>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</si>
  <si>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</si>
  <si>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</si>
  <si>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</si>
  <si>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</si>
  <si>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</si>
  <si>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</si>
  <si>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</si>
  <si>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</si>
  <si>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</si>
  <si>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</si>
  <si>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</si>
  <si>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</si>
  <si>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</si>
  <si>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</si>
  <si>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</si>
  <si>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</si>
  <si>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</si>
  <si>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</si>
  <si>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</si>
  <si>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</si>
  <si>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</si>
  <si>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</si>
  <si>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</si>
  <si>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</si>
  <si>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</si>
  <si>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</si>
  <si>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</si>
  <si>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</si>
  <si>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</si>
  <si>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</si>
  <si>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</si>
  <si>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</si>
  <si>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</si>
  <si>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</si>
  <si>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</si>
  <si>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</si>
  <si>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</si>
  <si>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</si>
  <si>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</si>
  <si>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</si>
  <si>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</si>
  <si>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</si>
  <si>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</si>
  <si>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</si>
  <si>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</si>
  <si>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</si>
  <si>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</si>
  <si>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</si>
  <si>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</si>
  <si>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</si>
  <si>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</si>
  <si>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</si>
  <si>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</si>
  <si>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</si>
  <si>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</si>
  <si>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</si>
  <si>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</si>
  <si>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</si>
  <si>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</si>
  <si>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</si>
  <si>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</si>
  <si>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</si>
  <si>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</si>
  <si>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</si>
  <si>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</si>
  <si>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</si>
  <si>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</si>
  <si>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</si>
  <si>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</si>
  <si>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</si>
  <si>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</si>
  <si>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</si>
  <si>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</si>
  <si>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</si>
  <si>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</si>
  <si>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</si>
  <si>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</si>
  <si>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</si>
  <si>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</si>
  <si>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</si>
  <si>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</si>
  <si>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</si>
  <si>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</si>
  <si>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</si>
  <si>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</si>
  <si>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</si>
  <si>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</si>
  <si>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</si>
  <si>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</si>
  <si>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</si>
  <si>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</si>
  <si>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</si>
  <si>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</si>
  <si>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</si>
  <si>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</si>
  <si>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</si>
  <si>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</si>
  <si>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</si>
  <si>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</si>
  <si>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</si>
  <si>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</si>
  <si>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</si>
  <si>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</si>
  <si>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</si>
  <si>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</si>
  <si>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</si>
  <si>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</si>
  <si>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</si>
  <si>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</si>
  <si>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</si>
  <si>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</si>
  <si>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</si>
  <si>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</si>
  <si>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</si>
  <si>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</si>
  <si>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</si>
  <si>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</si>
  <si>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</si>
  <si>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</si>
  <si>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</si>
  <si>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</si>
  <si>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</si>
  <si>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</si>
  <si>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</si>
  <si>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</si>
  <si>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</si>
  <si>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</si>
  <si>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</si>
  <si>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</si>
  <si>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</si>
  <si>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</si>
  <si>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</si>
  <si>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</si>
  <si>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</si>
  <si>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</si>
  <si>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</si>
  <si>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</si>
  <si>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</si>
  <si>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</si>
  <si>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</si>
  <si>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</si>
  <si>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</si>
  <si>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</si>
  <si>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</si>
  <si>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</si>
  <si>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</si>
  <si>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</si>
  <si>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</si>
  <si>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</si>
  <si>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</si>
  <si>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</si>
  <si>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</si>
  <si>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</si>
  <si>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</si>
  <si>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</si>
  <si>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</si>
  <si>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</si>
  <si>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</si>
  <si>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</si>
  <si>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</si>
  <si>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</si>
  <si>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</si>
  <si>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</si>
  <si>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</si>
  <si>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</si>
  <si>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</si>
  <si>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</si>
  <si>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</si>
  <si>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</si>
  <si>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</si>
  <si>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</si>
  <si>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</si>
  <si>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</si>
  <si>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</si>
  <si>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</si>
  <si>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</si>
  <si>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</si>
  <si>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</si>
  <si>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</si>
  <si>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</si>
  <si>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</si>
  <si>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</si>
  <si>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</si>
  <si>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</si>
  <si>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</si>
  <si>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</si>
  <si>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</si>
  <si>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</si>
  <si>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</si>
  <si>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</si>
  <si>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</si>
  <si>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</si>
  <si>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</si>
  <si>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</si>
  <si>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</si>
  <si>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</si>
  <si>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</si>
  <si>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</si>
  <si>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</si>
  <si>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</si>
  <si>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</si>
  <si>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</si>
  <si>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</si>
  <si>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</si>
  <si>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</si>
  <si>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</si>
  <si>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</si>
  <si>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</si>
  <si>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</si>
  <si>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</si>
  <si>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</si>
  <si>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</si>
  <si>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</si>
  <si>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</si>
  <si>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</si>
  <si>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</si>
  <si>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</si>
  <si>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</si>
  <si>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</si>
  <si>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</si>
  <si>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</si>
  <si>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</si>
  <si>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</si>
  <si>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</si>
  <si>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</si>
  <si>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</si>
  <si>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</si>
  <si>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</si>
  <si>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</si>
  <si>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</si>
  <si>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</si>
  <si>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</si>
  <si>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</si>
  <si>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</si>
  <si>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</si>
  <si>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</si>
  <si>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</si>
  <si>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</si>
  <si>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</si>
  <si>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</si>
  <si>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</si>
  <si>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</si>
  <si>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</si>
  <si>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</si>
  <si>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</si>
  <si>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</si>
  <si>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</si>
  <si>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</si>
  <si>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</si>
  <si>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</si>
  <si>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</si>
  <si>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</si>
  <si>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</si>
  <si>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</si>
  <si>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</si>
  <si>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</si>
  <si>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</si>
  <si>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</si>
  <si>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</si>
  <si>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</si>
  <si>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</si>
  <si>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</si>
  <si>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</si>
  <si>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</si>
  <si>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</si>
  <si>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</si>
  <si>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</si>
  <si>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</si>
  <si>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</si>
  <si>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</si>
  <si>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</si>
  <si>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</si>
  <si>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</si>
  <si>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</si>
  <si>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</si>
  <si>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</si>
  <si>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</si>
  <si>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</si>
  <si>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</si>
  <si>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</si>
  <si>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</si>
  <si>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</si>
  <si>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</si>
  <si>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</si>
  <si>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</si>
  <si>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</si>
  <si>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</si>
  <si>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</si>
  <si>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</si>
  <si>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</si>
  <si>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</si>
  <si>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</si>
  <si>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</si>
  <si>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</si>
  <si>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</si>
  <si>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</si>
  <si>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</si>
  <si>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</si>
  <si>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</si>
  <si>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</si>
  <si>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</si>
  <si>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</si>
  <si>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</si>
  <si>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</si>
  <si>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</si>
  <si>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</si>
  <si>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</si>
  <si>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</si>
  <si>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</si>
  <si>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</si>
  <si>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</si>
  <si>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</si>
  <si>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</si>
  <si>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</si>
  <si>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</si>
  <si>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</si>
  <si>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</si>
  <si>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</si>
  <si>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</si>
  <si>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</si>
  <si>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</si>
  <si>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</si>
  <si>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</si>
  <si>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</si>
  <si>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</si>
  <si>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</si>
  <si>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</si>
  <si>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</si>
  <si>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</si>
  <si>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</si>
  <si>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</si>
  <si>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</si>
  <si>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</si>
  <si>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</si>
  <si>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</si>
  <si>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</si>
  <si>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</si>
  <si>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</si>
  <si>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</si>
  <si>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</si>
  <si>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</si>
  <si>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</si>
  <si>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</si>
  <si>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</si>
  <si>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</si>
  <si>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</si>
  <si>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</si>
  <si>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</si>
  <si>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</si>
  <si>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</si>
  <si>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</si>
  <si>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</si>
  <si>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</si>
  <si>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</si>
  <si>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</si>
  <si>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</si>
  <si>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</si>
  <si>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</si>
  <si>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</si>
  <si>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</si>
  <si>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</si>
  <si>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</si>
  <si>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</si>
  <si>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</si>
  <si>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</si>
  <si>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</si>
  <si>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</si>
  <si>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</si>
  <si>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</si>
  <si>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</si>
  <si>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</si>
  <si>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</si>
  <si>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</si>
  <si>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</si>
  <si>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</si>
  <si>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</si>
  <si>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</si>
  <si>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</si>
  <si>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</si>
  <si>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</si>
  <si>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</si>
  <si>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</si>
  <si>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</si>
  <si>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</si>
  <si>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</si>
  <si>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</si>
  <si>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</si>
  <si>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</si>
  <si>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</si>
  <si>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</si>
  <si>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</si>
  <si>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</si>
  <si>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</si>
  <si>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</si>
  <si>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</si>
  <si>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</si>
  <si>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</si>
  <si>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</si>
  <si>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</si>
  <si>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</si>
  <si>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</si>
  <si>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</si>
  <si>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</si>
  <si>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</si>
  <si>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</si>
  <si>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</si>
  <si>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</si>
  <si>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</si>
  <si>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</si>
  <si>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</si>
  <si>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</si>
  <si>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</si>
  <si>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</si>
  <si>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</si>
  <si>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</si>
  <si>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</si>
  <si>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</si>
  <si>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</si>
  <si>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</si>
  <si>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</si>
  <si>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</si>
  <si>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</si>
  <si>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</si>
  <si>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</si>
  <si>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</si>
  <si>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</si>
  <si>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</si>
  <si>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</si>
  <si>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</si>
  <si>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</si>
  <si>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</si>
  <si>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</si>
  <si>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</si>
  <si>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</si>
  <si>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</si>
  <si>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</si>
  <si>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</si>
  <si>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</si>
  <si>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</si>
  <si>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</si>
  <si>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</si>
  <si>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</si>
  <si>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</si>
  <si>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</si>
  <si>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</si>
  <si>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</si>
  <si>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</si>
  <si>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</si>
  <si>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</si>
  <si>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</si>
  <si>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</si>
  <si>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</si>
  <si>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</si>
  <si>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</si>
  <si>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</si>
  <si>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</si>
  <si>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</si>
  <si>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</si>
  <si>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</si>
  <si>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</si>
  <si>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</si>
  <si>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</si>
  <si>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</si>
  <si>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</si>
  <si>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</si>
  <si>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</si>
  <si>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</si>
  <si>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</si>
  <si>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</si>
  <si>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</si>
  <si>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</si>
  <si>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</si>
  <si>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</si>
  <si>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</si>
  <si>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</si>
  <si>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</si>
  <si>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</si>
  <si>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</si>
  <si>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</si>
  <si>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</si>
  <si>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</si>
  <si>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</si>
  <si>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</si>
  <si>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</si>
  <si>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</si>
  <si>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</si>
  <si>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</si>
  <si>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</si>
  <si>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</si>
  <si>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</si>
  <si>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</si>
  <si>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</si>
  <si>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</si>
  <si>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</si>
  <si>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</si>
  <si>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</si>
  <si>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</si>
  <si>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</si>
  <si>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</si>
  <si>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</si>
  <si>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</si>
  <si>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</si>
  <si>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</si>
  <si>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</si>
  <si>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</si>
  <si>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</si>
  <si>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</si>
  <si>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</si>
  <si>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</si>
  <si>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</si>
  <si>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</si>
  <si>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</si>
  <si>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</si>
  <si>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</si>
  <si>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</si>
  <si>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</si>
  <si>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</si>
  <si>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</si>
  <si>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</si>
  <si>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</si>
  <si>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</si>
  <si>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</si>
  <si>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</si>
  <si>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</si>
  <si>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</si>
  <si>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</si>
  <si>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</si>
  <si>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</si>
  <si>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</si>
  <si>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</si>
  <si>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</si>
  <si>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</si>
  <si>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</si>
  <si>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</si>
  <si>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</si>
  <si>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</si>
  <si>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</si>
  <si>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</si>
  <si>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</si>
  <si>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</si>
  <si>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</si>
  <si>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</si>
  <si>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</si>
  <si>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</si>
  <si>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</si>
  <si>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</si>
  <si>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</si>
  <si>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</si>
  <si>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</si>
  <si>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</si>
  <si>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</si>
  <si>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</si>
  <si>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</si>
  <si>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</si>
  <si>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</si>
  <si>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</si>
  <si>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</si>
  <si>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</si>
  <si>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</si>
  <si>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</si>
  <si>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</si>
  <si>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</si>
  <si>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</si>
  <si>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</si>
  <si>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</si>
  <si>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</si>
  <si>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</si>
  <si>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</si>
  <si>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</si>
  <si>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</si>
  <si>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</si>
  <si>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</si>
  <si>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</si>
  <si>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</si>
  <si>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</si>
  <si>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</si>
  <si>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</si>
  <si>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</si>
  <si>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</si>
  <si>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</si>
  <si>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</si>
  <si>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</si>
  <si>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</si>
  <si>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</si>
  <si>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</si>
  <si>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</si>
  <si>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</si>
  <si>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</si>
  <si>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</si>
  <si>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</si>
  <si>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</si>
  <si>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</si>
  <si>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</si>
  <si>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</si>
  <si>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</si>
  <si>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</si>
  <si>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</si>
  <si>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</si>
  <si>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</si>
  <si>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</si>
  <si>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</si>
  <si>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</si>
  <si>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</si>
  <si>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</si>
  <si>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</si>
  <si>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</si>
  <si>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</si>
  <si>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</si>
  <si>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</si>
  <si>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</si>
  <si>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</si>
  <si>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</si>
  <si>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</si>
  <si>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</si>
  <si>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</si>
  <si>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</si>
  <si>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</si>
  <si>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</si>
  <si>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</si>
  <si>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</si>
  <si>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</si>
  <si>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</si>
  <si>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</si>
  <si>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</si>
  <si>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</si>
  <si>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</si>
  <si>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</si>
  <si>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</si>
  <si>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</si>
  <si>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</si>
  <si>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</si>
  <si>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</si>
  <si>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</si>
  <si>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</si>
  <si>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</si>
  <si>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</si>
  <si>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</si>
  <si>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</si>
  <si>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</si>
  <si>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</si>
  <si>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</si>
  <si>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</si>
  <si>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</si>
  <si>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</si>
  <si>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</si>
  <si>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</si>
  <si>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</si>
  <si>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</si>
  <si>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</si>
  <si>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</si>
  <si>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</si>
  <si>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</si>
  <si>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</si>
  <si>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</si>
  <si>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</si>
  <si>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</si>
  <si>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</si>
  <si>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</si>
  <si>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</si>
  <si>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</si>
  <si>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</si>
  <si>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</si>
  <si>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</si>
  <si>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</si>
  <si>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</si>
  <si>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</si>
  <si>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</si>
  <si>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</si>
  <si>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</si>
  <si>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</si>
  <si>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</si>
  <si>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</si>
  <si>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</si>
  <si>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</si>
  <si>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</si>
  <si>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</si>
  <si>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</si>
  <si>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</si>
  <si>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</si>
  <si>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</si>
  <si>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</si>
  <si>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</si>
  <si>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</si>
  <si>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</si>
  <si>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</si>
  <si>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</si>
  <si>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</si>
  <si>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</si>
  <si>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</si>
  <si>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</si>
  <si>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</si>
  <si>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</si>
  <si>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</si>
  <si>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</si>
  <si>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</si>
  <si>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</si>
  <si>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</si>
  <si>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</si>
  <si>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</si>
  <si>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</si>
  <si>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</si>
  <si>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</si>
  <si>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</si>
  <si>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</si>
  <si>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</si>
  <si>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</si>
  <si>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</si>
  <si>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</si>
  <si>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</si>
  <si>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</si>
  <si>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</si>
  <si>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</si>
  <si>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</si>
  <si>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</si>
  <si>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</si>
  <si>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</si>
  <si>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</si>
  <si>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</si>
  <si>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</si>
  <si>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</si>
  <si>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</si>
  <si>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</si>
  <si>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</si>
  <si>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</si>
  <si>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</si>
  <si>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</si>
  <si>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</si>
  <si>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</si>
  <si>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</si>
  <si>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</si>
  <si>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</si>
  <si>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</si>
  <si>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</si>
  <si>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</si>
  <si>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</si>
  <si>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</si>
  <si>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</si>
  <si>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</si>
  <si>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</si>
  <si>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</si>
  <si>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</si>
  <si>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</si>
  <si>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</si>
  <si>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</si>
  <si>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</si>
  <si>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</si>
  <si>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</si>
  <si>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</si>
  <si>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</si>
  <si>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</si>
  <si>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</si>
  <si>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</si>
  <si>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</si>
  <si>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</si>
  <si>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</si>
  <si>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</si>
  <si>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</si>
  <si>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</si>
  <si>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</si>
  <si>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</si>
  <si>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</si>
  <si>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</si>
  <si>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</si>
  <si>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</si>
  <si>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</si>
  <si>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</si>
  <si>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</si>
  <si>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</si>
  <si>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</si>
  <si>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</si>
  <si>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</si>
  <si>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</si>
  <si>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</si>
  <si>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</si>
  <si>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</si>
  <si>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</si>
  <si>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</si>
  <si>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</si>
  <si>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</si>
  <si>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</si>
  <si>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</si>
  <si>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</si>
  <si>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</si>
  <si>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</si>
  <si>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</si>
  <si>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</si>
  <si>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</si>
  <si>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</si>
  <si>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</si>
  <si>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</si>
  <si>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</si>
  <si>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</si>
  <si>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</si>
  <si>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</si>
  <si>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</si>
  <si>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</si>
  <si>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</si>
  <si>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</si>
  <si>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</si>
  <si>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</si>
  <si>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</si>
  <si>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</si>
  <si>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</si>
  <si>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</si>
  <si>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</si>
  <si>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</si>
  <si>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</si>
  <si>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</si>
  <si>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</si>
  <si>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</si>
  <si>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</si>
  <si>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</si>
  <si>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</si>
  <si>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</si>
  <si>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</si>
  <si>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</si>
  <si>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</si>
  <si>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</si>
  <si>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</si>
  <si>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</si>
  <si>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</si>
  <si>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</si>
  <si>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</si>
  <si>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</si>
  <si>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</si>
  <si>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</si>
  <si>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</si>
  <si>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</si>
  <si>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</si>
  <si>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</si>
  <si>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</si>
  <si>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</si>
  <si>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</si>
  <si>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</si>
  <si>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</si>
  <si>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</si>
  <si>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</si>
  <si>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</si>
  <si>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</si>
  <si>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</si>
  <si>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</si>
  <si>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</si>
  <si>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</si>
  <si>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</si>
  <si>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</si>
  <si>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</si>
  <si>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</si>
  <si>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</si>
  <si>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</si>
  <si>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</si>
  <si>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</si>
  <si>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</si>
  <si>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</si>
  <si>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</si>
  <si>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</si>
  <si>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</si>
  <si>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</si>
  <si>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</si>
  <si>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</si>
  <si>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</si>
  <si>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</si>
  <si>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</si>
  <si>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</si>
  <si>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</si>
  <si>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</si>
  <si>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</si>
  <si>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</si>
  <si>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</si>
  <si>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</si>
  <si>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</si>
  <si>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</si>
  <si>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</si>
  <si>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</si>
  <si>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</si>
  <si>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</si>
  <si>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</si>
  <si>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</si>
  <si>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</si>
  <si>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</si>
  <si>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</si>
  <si>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</si>
  <si>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</si>
  <si>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</si>
  <si>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</si>
  <si>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</si>
  <si>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</si>
  <si>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</si>
  <si>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</si>
  <si>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</si>
  <si>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</si>
  <si>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</si>
  <si>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</si>
  <si>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</si>
  <si>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</si>
  <si>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</si>
  <si>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</si>
  <si>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</si>
  <si>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</si>
  <si>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</si>
  <si>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</si>
  <si>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</si>
  <si>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</si>
  <si>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</si>
  <si>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</si>
  <si>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</si>
  <si>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</si>
  <si>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</si>
  <si>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</si>
  <si>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</si>
  <si>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</si>
  <si>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</si>
  <si>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</si>
  <si>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</si>
  <si>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</si>
  <si>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</si>
  <si>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</si>
  <si>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</si>
  <si>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</si>
  <si>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</si>
  <si>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</si>
  <si>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</si>
  <si>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</si>
  <si>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</si>
  <si>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</si>
  <si>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</si>
  <si>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</si>
  <si>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</si>
  <si>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</si>
  <si>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</si>
  <si>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</si>
  <si>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</si>
  <si>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</si>
  <si>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</si>
  <si>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</si>
  <si>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</si>
  <si>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</si>
  <si>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</si>
  <si>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</si>
  <si>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</si>
  <si>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</si>
  <si>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</si>
  <si>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</si>
  <si>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</si>
  <si>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</si>
  <si>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</si>
  <si>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</si>
  <si>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</si>
  <si>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</si>
  <si>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</si>
  <si>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</si>
  <si>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</si>
  <si>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</si>
  <si>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</si>
  <si>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</si>
  <si>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</si>
  <si>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</si>
  <si>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</si>
  <si>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</si>
  <si>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</si>
  <si>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</si>
  <si>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</si>
  <si>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</si>
  <si>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</si>
  <si>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</si>
  <si>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</si>
  <si>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</si>
  <si>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</si>
  <si>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</si>
  <si>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</si>
  <si>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</si>
  <si>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</si>
  <si>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</si>
  <si>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</si>
  <si>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</si>
  <si>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</si>
  <si>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</si>
  <si>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</si>
  <si>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</si>
  <si>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</si>
  <si>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</si>
  <si>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</si>
  <si>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</si>
  <si>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</si>
  <si>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</si>
  <si>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</si>
  <si>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</si>
  <si>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</si>
  <si>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</si>
  <si>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</si>
  <si>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</si>
  <si>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</si>
  <si>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</si>
  <si>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</si>
  <si>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</si>
  <si>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</si>
  <si>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</si>
  <si>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</si>
  <si>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</si>
  <si>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</si>
  <si>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</si>
  <si>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</si>
  <si>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</si>
  <si>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</si>
  <si>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</si>
  <si>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</si>
  <si>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</si>
  <si>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</si>
  <si>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</si>
  <si>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</si>
  <si>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</si>
  <si>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</si>
  <si>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</si>
  <si>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</si>
  <si>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</si>
  <si>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</si>
  <si>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</si>
  <si>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</si>
  <si>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</si>
  <si>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</si>
  <si>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</si>
  <si>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</si>
  <si>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</si>
  <si>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</si>
  <si>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</si>
  <si>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</si>
  <si>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</si>
  <si>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</si>
  <si>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</si>
  <si>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</si>
  <si>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</si>
  <si>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</si>
  <si>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</si>
  <si>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</si>
  <si>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</si>
  <si>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</si>
  <si>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</si>
  <si>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</si>
  <si>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</si>
  <si>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</si>
  <si>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</si>
  <si>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</si>
  <si>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</si>
  <si>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</si>
  <si>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</si>
  <si>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</si>
  <si>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</si>
  <si>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</si>
  <si>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</si>
  <si>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</si>
  <si>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</si>
  <si>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</si>
  <si>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</si>
  <si>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</si>
  <si>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</si>
  <si>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</si>
  <si>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</si>
  <si>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</si>
  <si>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</si>
  <si>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</si>
  <si>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</si>
  <si>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</si>
  <si>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</si>
  <si>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</si>
  <si>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</si>
  <si>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</si>
  <si>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</si>
  <si>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</si>
  <si>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</si>
  <si>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</si>
  <si>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</si>
  <si>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</si>
  <si>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</si>
  <si>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</si>
  <si>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</si>
  <si>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</si>
  <si>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</si>
  <si>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</si>
  <si>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</si>
  <si>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</si>
  <si>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</si>
  <si>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</si>
  <si>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</si>
  <si>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</si>
  <si>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</si>
  <si>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</si>
  <si>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</si>
  <si>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</si>
  <si>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</si>
  <si>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</si>
  <si>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</si>
  <si>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</si>
  <si>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</si>
  <si>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</si>
  <si>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</si>
  <si>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</si>
  <si>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</si>
  <si>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</si>
  <si>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</si>
  <si>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</si>
  <si>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</si>
  <si>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</si>
  <si>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</si>
  <si>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</si>
  <si>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</si>
  <si>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</si>
  <si>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</si>
  <si>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</si>
  <si>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</si>
  <si>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</si>
  <si>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</si>
  <si>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</si>
  <si>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</si>
  <si>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</si>
  <si>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</si>
  <si>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</si>
  <si>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</si>
  <si>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</si>
  <si>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</si>
  <si>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</si>
  <si>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</si>
  <si>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</si>
  <si>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</si>
  <si>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</si>
  <si>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</si>
  <si>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</si>
  <si>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</si>
  <si>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</si>
  <si>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</si>
  <si>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</si>
  <si>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</si>
  <si>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</si>
  <si>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</si>
  <si>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</si>
  <si>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</si>
  <si>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</si>
  <si>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</si>
  <si>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</si>
  <si>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</si>
  <si>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</si>
  <si>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</si>
  <si>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</si>
  <si>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</si>
  <si>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</si>
  <si>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</si>
  <si>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</si>
  <si>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</si>
  <si>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</si>
  <si>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</si>
  <si>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</si>
  <si>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</si>
  <si>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</si>
  <si>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</si>
  <si>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</si>
  <si>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</si>
  <si>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</si>
  <si>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</si>
  <si>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</si>
  <si>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</si>
  <si>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</si>
  <si>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</si>
  <si>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</si>
  <si>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</si>
  <si>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</si>
  <si>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</si>
  <si>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</si>
  <si>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</si>
  <si>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</si>
  <si>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</si>
  <si>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</si>
  <si>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</si>
  <si>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</si>
  <si>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</si>
  <si>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</si>
  <si>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</si>
  <si>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</si>
  <si>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</si>
  <si>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</si>
  <si>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</si>
  <si>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</si>
  <si>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</si>
  <si>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</si>
  <si>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</si>
  <si>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</si>
  <si>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</si>
  <si>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</si>
  <si>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</si>
  <si>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</si>
  <si>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</si>
  <si>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</si>
  <si>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</si>
  <si>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</si>
  <si>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</si>
  <si>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</si>
  <si>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</si>
  <si>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</si>
  <si>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</si>
  <si>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</si>
  <si>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</si>
  <si>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</si>
  <si>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</si>
  <si>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</si>
  <si>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</si>
  <si>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</si>
  <si>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</si>
  <si>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</si>
  <si>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</si>
  <si>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</si>
  <si>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</si>
  <si>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</si>
  <si>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</si>
  <si>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</si>
  <si>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</si>
  <si>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</si>
  <si>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</si>
  <si>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</si>
  <si>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</si>
  <si>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</si>
  <si>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</si>
  <si>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</si>
  <si>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</si>
  <si>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</si>
  <si>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</si>
  <si>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</si>
  <si>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</si>
  <si>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</si>
  <si>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</si>
  <si>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</si>
  <si>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</si>
  <si>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</si>
  <si>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</si>
  <si>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</si>
  <si>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</si>
  <si>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</si>
  <si>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</si>
  <si>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</si>
  <si>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</si>
  <si>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</si>
  <si>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</si>
  <si>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</si>
  <si>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</si>
  <si>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</si>
  <si>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</si>
  <si>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</si>
  <si>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</si>
  <si>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</si>
  <si>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</si>
  <si>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</si>
  <si>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</si>
  <si>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</si>
  <si>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</si>
  <si>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</si>
  <si>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</si>
  <si>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</si>
  <si>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</si>
  <si>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</si>
  <si>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</si>
  <si>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</si>
  <si>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</si>
  <si>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</si>
  <si>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</si>
  <si>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</si>
  <si>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</si>
  <si>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</si>
  <si>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</si>
  <si>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</si>
  <si>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</si>
  <si>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</si>
  <si>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</si>
  <si>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</si>
  <si>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</si>
  <si>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</si>
  <si>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</si>
  <si>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</si>
  <si>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</si>
  <si>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</si>
  <si>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</si>
  <si>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</si>
  <si>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</si>
  <si>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</si>
  <si>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</si>
  <si>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</si>
  <si>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</si>
  <si>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</si>
  <si>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</si>
  <si>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</si>
  <si>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</si>
  <si>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</si>
  <si>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</si>
  <si>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</si>
  <si>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</si>
  <si>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</si>
  <si>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</si>
  <si>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</si>
  <si>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</si>
  <si>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</si>
  <si>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</si>
  <si>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</si>
  <si>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</si>
  <si>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</si>
  <si>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</si>
  <si>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</si>
  <si>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</si>
  <si>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</si>
  <si>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</si>
  <si>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</si>
  <si>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</si>
  <si>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</si>
  <si>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</si>
  <si>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</si>
  <si>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</si>
  <si>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</si>
  <si>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</si>
  <si>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</si>
  <si>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</si>
  <si>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</si>
  <si>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</si>
  <si>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</si>
  <si>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</si>
  <si>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</si>
  <si>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</si>
  <si>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</si>
  <si>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</si>
  <si>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</si>
  <si>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</si>
  <si>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</si>
  <si>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</si>
  <si>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</si>
  <si>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</si>
  <si>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</si>
  <si>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</si>
  <si>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</si>
  <si>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</si>
  <si>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</si>
  <si>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</si>
  <si>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</si>
  <si>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</si>
  <si>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</si>
  <si>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</si>
  <si>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</si>
  <si>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</si>
  <si>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</si>
  <si>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</si>
  <si>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</si>
  <si>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</si>
  <si>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</si>
  <si>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</si>
  <si>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</si>
  <si>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</si>
  <si>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</si>
  <si>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</si>
  <si>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</si>
  <si>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</si>
  <si>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</si>
  <si>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</si>
  <si>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</si>
  <si>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</si>
  <si>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</si>
  <si>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</si>
  <si>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</si>
  <si>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</si>
  <si>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</si>
  <si>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</si>
  <si>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</si>
  <si>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</si>
  <si>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</si>
  <si>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</si>
  <si>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</si>
  <si>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</si>
  <si>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</si>
  <si>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</si>
  <si>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</si>
  <si>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</si>
  <si>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</si>
  <si>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</si>
  <si>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</si>
  <si>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</si>
  <si>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</si>
  <si>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</si>
  <si>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</si>
  <si>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</si>
  <si>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</si>
  <si>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</si>
  <si>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</si>
  <si>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</si>
  <si>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</si>
  <si>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</si>
  <si>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</si>
  <si>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</si>
  <si>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</si>
  <si>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</si>
  <si>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</si>
  <si>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</si>
  <si>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</si>
  <si>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</si>
  <si>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</si>
  <si>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</si>
  <si>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</si>
  <si>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</si>
  <si>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</si>
  <si>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</si>
  <si>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</si>
  <si>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</si>
  <si>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</si>
  <si>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</si>
  <si>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</si>
  <si>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</si>
  <si>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</si>
  <si>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</si>
  <si>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</si>
  <si>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</si>
  <si>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</si>
  <si>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</si>
  <si>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</si>
  <si>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</si>
  <si>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</si>
  <si>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</si>
  <si>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</si>
  <si>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</si>
  <si>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</si>
  <si>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</si>
  <si>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</si>
  <si>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</si>
  <si>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</si>
  <si>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</si>
  <si>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</si>
  <si>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</si>
  <si>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</si>
  <si>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</si>
  <si>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</si>
  <si>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</si>
  <si>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</si>
  <si>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</si>
  <si>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</si>
  <si>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</si>
  <si>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</si>
  <si>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</si>
  <si>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</si>
  <si>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</si>
  <si>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</si>
  <si>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</si>
  <si>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</si>
  <si>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</si>
  <si>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</si>
  <si>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</si>
  <si>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</si>
  <si>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</si>
  <si>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</si>
  <si>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</si>
  <si>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</si>
  <si>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</si>
  <si>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</si>
  <si>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</si>
  <si>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</si>
  <si>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</si>
  <si>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</si>
  <si>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</si>
  <si>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</si>
  <si>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</si>
  <si>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</si>
  <si>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</si>
  <si>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</si>
  <si>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</si>
  <si>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</si>
  <si>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</si>
  <si>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</si>
  <si>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</si>
  <si>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</si>
  <si>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</si>
  <si>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</si>
  <si>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</si>
  <si>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</si>
  <si>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</si>
  <si>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</si>
  <si>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</si>
  <si>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</si>
  <si>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</si>
  <si>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</si>
  <si>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</si>
  <si>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</si>
  <si>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</si>
  <si>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</si>
  <si>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</si>
  <si>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</si>
  <si>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</si>
  <si>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</si>
  <si>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</si>
  <si>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</si>
  <si>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</si>
  <si>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</si>
  <si>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</si>
  <si>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</si>
  <si>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</si>
  <si>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</si>
  <si>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</si>
  <si>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</si>
  <si>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</si>
  <si>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</si>
  <si>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</si>
  <si>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</si>
  <si>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</si>
  <si>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</si>
  <si>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</si>
  <si>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</si>
  <si>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</si>
  <si>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</si>
  <si>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</si>
  <si>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</si>
  <si>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</si>
  <si>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</si>
  <si>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</si>
  <si>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</si>
  <si>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</si>
  <si>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</si>
  <si>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</si>
  <si>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</si>
  <si>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</si>
  <si>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</si>
  <si>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</si>
  <si>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</si>
  <si>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</si>
  <si>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</si>
  <si>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</si>
  <si>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</si>
  <si>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</si>
  <si>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</si>
  <si>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</si>
  <si>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</si>
  <si>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</si>
  <si>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</si>
  <si>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</si>
  <si>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</si>
  <si>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</si>
  <si>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</si>
  <si>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</si>
  <si>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</si>
  <si>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</si>
  <si>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</si>
  <si>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</si>
  <si>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</si>
  <si>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</si>
  <si>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</si>
  <si>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</si>
  <si>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</si>
  <si>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</si>
  <si>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</si>
  <si>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</si>
  <si>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</si>
  <si>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</si>
  <si>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</si>
  <si>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</si>
  <si>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</si>
  <si>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</si>
  <si>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</si>
  <si>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</si>
  <si>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</si>
  <si>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</si>
  <si>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</si>
  <si>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</si>
  <si>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</si>
  <si>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</si>
  <si>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</si>
  <si>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</si>
  <si>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</si>
  <si>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</si>
  <si>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</si>
  <si>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</si>
  <si>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</si>
  <si>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</si>
  <si>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</si>
  <si>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</si>
  <si>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</si>
  <si>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</si>
  <si>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</si>
  <si>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</si>
  <si>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</si>
  <si>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</si>
  <si>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</si>
  <si>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</si>
  <si>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</si>
  <si>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</si>
  <si>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</si>
  <si>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</si>
  <si>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</si>
  <si>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</si>
  <si>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</si>
  <si>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</si>
  <si>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</si>
  <si>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</si>
  <si>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</si>
  <si>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</si>
  <si>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</si>
  <si>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</si>
  <si>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</si>
  <si>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</si>
  <si>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</si>
  <si>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</si>
  <si>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</si>
  <si>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</si>
  <si>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</si>
  <si>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</si>
  <si>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</si>
  <si>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</si>
  <si>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</si>
  <si>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</si>
  <si>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</si>
  <si>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</si>
  <si>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</si>
  <si>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</si>
  <si>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</si>
  <si>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</si>
  <si>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</si>
  <si>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</si>
  <si>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</si>
  <si>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</si>
  <si>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</si>
  <si>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</si>
  <si>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</si>
  <si>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</si>
  <si>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</si>
  <si>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</si>
  <si>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</si>
  <si>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</si>
  <si>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</si>
  <si>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</si>
  <si>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</si>
  <si>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</si>
  <si>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</si>
  <si>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</si>
  <si>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</si>
  <si>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</si>
  <si>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</si>
  <si>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</si>
  <si>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</si>
  <si>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</si>
  <si>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</si>
  <si>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</si>
  <si>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</si>
  <si>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</si>
  <si>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</si>
  <si>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</si>
  <si>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</si>
  <si>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</si>
  <si>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</si>
  <si>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</si>
  <si>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</si>
  <si>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</si>
  <si>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</si>
  <si>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</si>
  <si>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</si>
  <si>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</si>
  <si>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</si>
  <si>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</si>
  <si>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</si>
  <si>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</si>
  <si>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</si>
  <si>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</si>
  <si>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</si>
  <si>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</si>
  <si>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</si>
  <si>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</si>
  <si>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</si>
  <si>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</si>
  <si>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</si>
  <si>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</si>
  <si>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</si>
  <si>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</si>
  <si>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</si>
  <si>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</si>
  <si>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</si>
  <si>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</si>
  <si>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</si>
  <si>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</si>
  <si>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</si>
  <si>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</si>
  <si>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</si>
  <si>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</si>
  <si>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</si>
  <si>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</si>
  <si>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</si>
  <si>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</si>
  <si>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</si>
  <si>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</si>
  <si>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</si>
  <si>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</si>
  <si>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</si>
  <si>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</si>
  <si>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</si>
  <si>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</si>
  <si>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</si>
  <si>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</si>
  <si>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</si>
  <si>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</si>
  <si>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</si>
  <si>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</si>
  <si>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</si>
  <si>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</si>
  <si>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</si>
  <si>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</si>
  <si>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</si>
  <si>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</si>
  <si>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</si>
  <si>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</si>
  <si>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</si>
  <si>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</si>
  <si>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</si>
  <si>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</si>
  <si>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</si>
  <si>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</si>
  <si>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</si>
  <si>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</si>
  <si>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</si>
  <si>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</si>
  <si>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</si>
  <si>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</si>
  <si>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</si>
  <si>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</si>
  <si>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</si>
  <si>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</si>
  <si>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</si>
  <si>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</si>
  <si>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</si>
  <si>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</si>
  <si>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</si>
  <si>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</si>
  <si>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</si>
  <si>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</si>
  <si>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</si>
  <si>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</si>
  <si>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</si>
  <si>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</si>
  <si>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</si>
  <si>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</si>
  <si>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</si>
  <si>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</si>
  <si>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</si>
  <si>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</si>
  <si>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</si>
  <si>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</si>
  <si>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</si>
  <si>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</si>
  <si>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</si>
  <si>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</si>
  <si>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</si>
  <si>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</si>
  <si>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</si>
  <si>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</si>
  <si>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</si>
  <si>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</si>
  <si>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</si>
  <si>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</si>
  <si>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</si>
  <si>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</si>
  <si>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</si>
  <si>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</si>
  <si>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</si>
  <si>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</si>
  <si>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</si>
  <si>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</si>
  <si>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</si>
  <si>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</si>
  <si>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</si>
  <si>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</si>
  <si>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</si>
  <si>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</si>
  <si>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</si>
  <si>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</si>
  <si>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</si>
  <si>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</si>
  <si>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</si>
  <si>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</si>
  <si>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</si>
  <si>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</si>
  <si>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</si>
  <si>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</si>
  <si>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</si>
  <si>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</si>
  <si>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</si>
  <si>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</si>
  <si>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</si>
  <si>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</si>
  <si>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</si>
  <si>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</si>
  <si>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</si>
  <si>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</si>
  <si>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</si>
  <si>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</si>
  <si>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</si>
  <si>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</si>
  <si>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</si>
  <si>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</si>
  <si>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</si>
  <si>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</si>
  <si>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</si>
  <si>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</si>
  <si>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</si>
  <si>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</si>
  <si>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</si>
  <si>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</si>
  <si>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</si>
  <si>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</si>
  <si>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</si>
  <si>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</si>
  <si>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</si>
  <si>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</si>
  <si>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</si>
  <si>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</si>
  <si>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</si>
  <si>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</si>
  <si>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</si>
  <si>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</si>
  <si>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</si>
  <si>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</si>
  <si>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</si>
  <si>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</si>
  <si>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</si>
  <si>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</si>
  <si>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</si>
  <si>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</si>
  <si>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</si>
  <si>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</si>
  <si>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</si>
  <si>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</si>
  <si>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</si>
  <si>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</si>
  <si>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</si>
  <si>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</si>
  <si>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</si>
  <si>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</si>
  <si>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</si>
  <si>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</si>
  <si>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</si>
  <si>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</si>
  <si>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</si>
  <si>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</si>
  <si>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</si>
  <si>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</si>
  <si>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</si>
  <si>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</si>
  <si>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</si>
  <si>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</si>
  <si>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</si>
  <si>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</si>
  <si>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</si>
  <si>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</si>
  <si>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</si>
  <si>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</si>
  <si>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</si>
  <si>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</si>
  <si>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</si>
  <si>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</si>
  <si>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</si>
  <si>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</si>
  <si>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</si>
  <si>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</si>
  <si>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</si>
  <si>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</si>
  <si>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</si>
  <si>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</si>
  <si>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</si>
  <si>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</si>
  <si>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</si>
  <si>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</si>
  <si>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</si>
  <si>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</si>
  <si>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</si>
  <si>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</si>
  <si>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</si>
  <si>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</si>
  <si>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</si>
  <si>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</si>
  <si>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</si>
  <si>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</si>
  <si>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</si>
  <si>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</si>
  <si>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</si>
  <si>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</si>
  <si>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</si>
  <si>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</si>
  <si>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</si>
  <si>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</si>
  <si>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</si>
  <si>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</si>
  <si>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</si>
  <si>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</si>
  <si>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</si>
  <si>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</si>
  <si>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</si>
  <si>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</si>
  <si>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</si>
  <si>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</si>
  <si>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</si>
  <si>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</si>
  <si>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</si>
  <si>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</si>
  <si>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</si>
  <si>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</si>
  <si>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</si>
  <si>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</si>
  <si>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</si>
  <si>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</si>
  <si>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</si>
  <si>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</si>
  <si>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</si>
  <si>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</si>
  <si>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</si>
  <si>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</si>
  <si>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</si>
  <si>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</si>
  <si>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</si>
  <si>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</si>
  <si>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</si>
  <si>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</si>
  <si>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</si>
  <si>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</si>
  <si>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</si>
  <si>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</si>
  <si>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</si>
  <si>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</si>
  <si>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</si>
  <si>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</si>
  <si>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</si>
  <si>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</si>
  <si>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</si>
  <si>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</si>
  <si>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</si>
  <si>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</si>
  <si>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</si>
  <si>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</si>
  <si>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</si>
  <si>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</si>
  <si>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</si>
  <si>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</si>
  <si>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</si>
  <si>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</si>
  <si>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</si>
  <si>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</si>
  <si>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</si>
  <si>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</si>
  <si>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</si>
  <si>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</si>
  <si>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</si>
  <si>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</si>
  <si>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</si>
  <si>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</si>
  <si>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</si>
  <si>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</si>
  <si>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</si>
  <si>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</si>
  <si>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</si>
  <si>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</si>
  <si>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</si>
  <si>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</si>
  <si>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</si>
  <si>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</si>
  <si>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</si>
  <si>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</si>
  <si>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</si>
  <si>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</si>
  <si>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</si>
  <si>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</si>
  <si>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</si>
  <si>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</si>
  <si>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</si>
  <si>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</si>
  <si>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</si>
  <si>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</si>
  <si>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</si>
  <si>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</si>
  <si>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</si>
  <si>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</si>
  <si>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</si>
  <si>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</si>
  <si>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</si>
  <si>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</si>
  <si>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</si>
  <si>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</si>
  <si>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</si>
  <si>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</si>
  <si>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</si>
  <si>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</si>
  <si>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</si>
  <si>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</si>
  <si>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</si>
  <si>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</si>
  <si>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</si>
  <si>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</si>
  <si>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</si>
  <si>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</si>
  <si>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</si>
  <si>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</si>
  <si>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</si>
  <si>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</si>
  <si>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</si>
  <si>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</si>
  <si>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</si>
  <si>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</si>
  <si>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</si>
  <si>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</si>
  <si>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</si>
  <si>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</si>
  <si>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</si>
  <si>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</si>
  <si>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</si>
  <si>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</si>
  <si>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</si>
  <si>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</si>
  <si>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</si>
  <si>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</si>
  <si>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</si>
  <si>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</si>
  <si>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</si>
  <si>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</si>
  <si>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</si>
  <si>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</si>
  <si>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</si>
  <si>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</si>
  <si>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</si>
  <si>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</si>
  <si>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</si>
  <si>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</si>
  <si>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</si>
  <si>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</si>
  <si>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</si>
  <si>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</si>
  <si>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</si>
  <si>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</si>
  <si>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</si>
  <si>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</si>
  <si>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</si>
  <si>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</si>
  <si>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</si>
  <si>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</si>
  <si>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</si>
  <si>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</si>
  <si>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</si>
  <si>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</si>
  <si>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</si>
  <si>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</si>
  <si>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</si>
  <si>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</si>
  <si>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</si>
  <si>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</si>
  <si>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</si>
  <si>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</si>
  <si>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</si>
  <si>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</si>
  <si>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</si>
  <si>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</si>
  <si>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</si>
  <si>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</si>
  <si>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</si>
  <si>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</si>
  <si>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</si>
  <si>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</si>
  <si>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</si>
  <si>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</si>
  <si>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</si>
  <si>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</si>
  <si>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</si>
  <si>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</si>
  <si>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</si>
  <si>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</si>
  <si>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</si>
  <si>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</si>
  <si>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</si>
  <si>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</si>
  <si>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</si>
  <si>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</si>
  <si>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</si>
  <si>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</si>
  <si>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</si>
  <si>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</si>
  <si>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</si>
  <si>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</si>
  <si>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</si>
  <si>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</si>
  <si>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</si>
  <si>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</si>
  <si>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</si>
  <si>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</si>
  <si>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</si>
  <si>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</si>
  <si>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</si>
  <si>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</si>
  <si>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</si>
  <si>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</si>
  <si>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</si>
  <si>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</si>
  <si>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</si>
  <si>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</si>
  <si>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</si>
  <si>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</si>
  <si>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</si>
  <si>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</si>
  <si>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</si>
  <si>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</si>
  <si>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</si>
  <si>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</si>
  <si>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</si>
  <si>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</si>
  <si>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</si>
  <si>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</si>
  <si>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</si>
  <si>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</si>
  <si>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</si>
  <si>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</si>
  <si>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</si>
  <si>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</si>
  <si>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</si>
  <si>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</si>
  <si>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</si>
  <si>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</si>
  <si>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</si>
  <si>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</si>
  <si>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</si>
  <si>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</si>
  <si>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</si>
  <si>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</si>
  <si>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</si>
  <si>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</si>
  <si>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</si>
  <si>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</si>
  <si>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</si>
  <si>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</si>
  <si>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</si>
  <si>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</si>
  <si>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</si>
  <si>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</si>
  <si>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</si>
  <si>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</si>
  <si>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</si>
  <si>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</si>
  <si>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</si>
  <si>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</si>
  <si>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</si>
  <si>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</si>
  <si>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</si>
  <si>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</si>
  <si>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</si>
  <si>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</si>
  <si>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</si>
  <si>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</si>
  <si>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</si>
  <si>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</si>
  <si>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</si>
  <si>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</si>
  <si>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</si>
  <si>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</si>
  <si>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</si>
  <si>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</si>
  <si>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</si>
  <si>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</si>
  <si>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</si>
  <si>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</si>
  <si>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</si>
  <si>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</si>
  <si>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</si>
  <si>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</si>
  <si>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</si>
  <si>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</si>
  <si>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</si>
  <si>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</si>
  <si>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</si>
  <si>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</si>
  <si>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</si>
  <si>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</si>
  <si>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</si>
  <si>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</si>
  <si>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</si>
  <si>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</si>
  <si>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</si>
  <si>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</si>
  <si>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</si>
  <si>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</si>
  <si>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</si>
  <si>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</si>
  <si>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</si>
  <si>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</si>
  <si>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</si>
  <si>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</si>
  <si>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</si>
  <si>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</si>
  <si>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</si>
  <si>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</si>
  <si>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</si>
  <si>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</si>
  <si>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</si>
  <si>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</si>
  <si>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</si>
  <si>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</si>
  <si>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</si>
  <si>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</si>
  <si>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</si>
  <si>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</si>
  <si>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</si>
  <si>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</si>
  <si>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</si>
  <si>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</si>
  <si>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</si>
  <si>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</si>
  <si>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</si>
  <si>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</si>
  <si>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</si>
  <si>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</si>
  <si>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</si>
  <si>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</si>
  <si>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</si>
  <si>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</si>
  <si>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</si>
  <si>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</si>
  <si>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</si>
  <si>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</si>
  <si>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</si>
  <si>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</si>
  <si>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</si>
  <si>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</si>
  <si>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</si>
  <si>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</si>
  <si>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</si>
  <si>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</si>
  <si>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</si>
  <si>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</si>
  <si>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</si>
  <si>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</si>
  <si>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</si>
  <si>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</si>
  <si>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</si>
  <si>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</si>
  <si>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</si>
  <si>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</si>
  <si>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</si>
  <si>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</si>
  <si>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</si>
  <si>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</si>
  <si>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</si>
  <si>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</si>
  <si>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</si>
  <si>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</si>
  <si>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</si>
  <si>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</si>
  <si>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</si>
  <si>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</si>
  <si>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</si>
  <si>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</si>
  <si>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</si>
  <si>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</si>
  <si>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</si>
  <si>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</si>
  <si>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</si>
  <si>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</si>
  <si>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</si>
  <si>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</si>
  <si>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</si>
  <si>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</si>
  <si>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</si>
  <si>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</si>
  <si>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</si>
  <si>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</si>
  <si>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</si>
  <si>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</si>
  <si>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</si>
  <si>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</si>
  <si>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</si>
  <si>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</si>
  <si>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</si>
  <si>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</si>
  <si>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</si>
  <si>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</si>
  <si>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</si>
  <si>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</si>
  <si>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</si>
  <si>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</si>
  <si>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</si>
  <si>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</si>
  <si>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</si>
  <si>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</si>
  <si>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</si>
  <si>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</si>
  <si>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</si>
  <si>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</si>
  <si>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</si>
  <si>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</si>
  <si>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</si>
  <si>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</si>
  <si>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</si>
  <si>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</si>
  <si>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</si>
  <si>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</si>
  <si>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</si>
  <si>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</si>
  <si>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</si>
  <si>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</si>
  <si>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</si>
  <si>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</si>
  <si>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</si>
  <si>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</si>
  <si>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</si>
  <si>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</si>
  <si>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</si>
  <si>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</si>
  <si>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</si>
  <si>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</si>
  <si>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</si>
  <si>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</si>
  <si>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</si>
  <si>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</si>
  <si>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</si>
  <si>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</si>
  <si>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</si>
  <si>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</si>
  <si>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</si>
  <si>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</si>
  <si>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</si>
  <si>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</si>
  <si>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</si>
  <si>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</si>
  <si>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</si>
  <si>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</si>
  <si>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</si>
  <si>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</si>
  <si>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</si>
  <si>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</si>
  <si>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</si>
  <si>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</si>
  <si>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</si>
  <si>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</si>
  <si>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</si>
  <si>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</si>
  <si>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</si>
  <si>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</si>
  <si>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</si>
  <si>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</si>
  <si>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</si>
  <si>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</si>
  <si>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</si>
  <si>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</si>
  <si>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</si>
  <si>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</si>
  <si>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</si>
  <si>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</si>
  <si>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</si>
  <si>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</si>
  <si>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</si>
  <si>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</si>
  <si>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</si>
  <si>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</si>
  <si>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</si>
  <si>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</si>
  <si>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</si>
  <si>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</si>
  <si>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</si>
  <si>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</si>
  <si>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</si>
  <si>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</si>
  <si>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</si>
  <si>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</si>
  <si>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</si>
  <si>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</si>
  <si>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</si>
  <si>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</si>
  <si>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</si>
  <si>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</si>
  <si>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</si>
  <si>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</si>
  <si>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</si>
  <si>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</si>
  <si>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</si>
  <si>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</si>
  <si>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</si>
  <si>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</si>
  <si>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</si>
  <si>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</si>
  <si>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</si>
  <si>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</si>
  <si>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</si>
  <si>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</si>
  <si>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</si>
  <si>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</si>
  <si>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</si>
  <si>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</si>
  <si>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</si>
  <si>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</si>
  <si>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</si>
  <si>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</si>
  <si>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</si>
  <si>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</si>
  <si>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</si>
  <si>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</si>
  <si>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</si>
  <si>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</si>
  <si>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</si>
  <si>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</si>
  <si>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</si>
  <si>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</si>
  <si>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</si>
  <si>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</si>
  <si>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</si>
  <si>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</si>
  <si>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</si>
  <si>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</si>
  <si>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</si>
  <si>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</si>
  <si>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</si>
  <si>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</si>
  <si>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</si>
  <si>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</si>
  <si>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</si>
  <si>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</si>
  <si>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</si>
  <si>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</si>
  <si>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</si>
  <si>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</si>
  <si>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</si>
  <si>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</si>
  <si>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</si>
  <si>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</si>
  <si>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</si>
  <si>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</si>
  <si>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</si>
  <si>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</si>
  <si>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</si>
  <si>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</si>
  <si>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</si>
  <si>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</si>
  <si>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</si>
  <si>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</si>
  <si>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</si>
  <si>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</si>
  <si>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</si>
  <si>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</si>
  <si>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</si>
  <si>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</si>
  <si>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</si>
  <si>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</si>
  <si>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</si>
  <si>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</si>
  <si>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</si>
  <si>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</si>
  <si>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</si>
  <si>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</si>
  <si>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</si>
  <si>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</si>
  <si>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</si>
  <si>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</si>
  <si>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</si>
  <si>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</si>
  <si>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</si>
  <si>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</si>
  <si>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</si>
  <si>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</si>
  <si>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</si>
  <si>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</si>
  <si>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</si>
  <si>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</si>
  <si>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</si>
  <si>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</si>
  <si>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</si>
  <si>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</si>
  <si>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</si>
  <si>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</si>
  <si>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</si>
  <si>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</si>
  <si>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</si>
  <si>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</si>
  <si>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</si>
  <si>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</si>
  <si>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</si>
  <si>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</si>
  <si>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</si>
  <si>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</si>
  <si>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</si>
  <si>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</si>
  <si>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</si>
  <si>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</si>
  <si>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</si>
  <si>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</si>
  <si>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</si>
  <si>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</si>
  <si>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</si>
  <si>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</si>
  <si>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</si>
  <si>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</si>
  <si>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</si>
  <si>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</si>
  <si>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</si>
  <si>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</si>
  <si>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</si>
  <si>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</si>
  <si>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</si>
  <si>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</si>
  <si>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</si>
  <si>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</si>
  <si>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</si>
  <si>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</si>
  <si>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</si>
  <si>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</si>
  <si>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</si>
  <si>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</si>
  <si>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</si>
  <si>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</si>
  <si>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</si>
  <si>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</si>
  <si>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</si>
  <si>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</si>
  <si>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</si>
  <si>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</si>
  <si>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</si>
  <si>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</si>
  <si>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</si>
  <si>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</si>
  <si>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</si>
  <si>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</si>
  <si>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</si>
  <si>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</si>
  <si>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</si>
  <si>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</si>
  <si>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</si>
  <si>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</si>
  <si>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</si>
  <si>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</si>
  <si>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</si>
  <si>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</si>
  <si>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</si>
  <si>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</si>
  <si>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</si>
  <si>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</si>
  <si>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</si>
  <si>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</si>
  <si>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</si>
  <si>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</si>
  <si>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</si>
  <si>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</si>
  <si>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</si>
  <si>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</si>
  <si>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</si>
  <si>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</si>
  <si>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</si>
  <si>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</si>
  <si>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</si>
  <si>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</si>
  <si>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</si>
  <si>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</si>
  <si>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</si>
  <si>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</si>
  <si>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</si>
  <si>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</si>
  <si>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</si>
  <si>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</si>
  <si>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</si>
  <si>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</si>
  <si>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</si>
  <si>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</si>
  <si>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</si>
  <si>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</si>
  <si>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</si>
  <si>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</si>
  <si>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</si>
  <si>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</si>
  <si>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</si>
  <si>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</si>
  <si>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</si>
  <si>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</si>
  <si>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</si>
  <si>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</si>
  <si>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</si>
  <si>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</si>
  <si>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</si>
  <si>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</si>
  <si>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</si>
  <si>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</si>
  <si>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</si>
  <si>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</si>
  <si>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</si>
  <si>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</si>
  <si>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</si>
  <si>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</si>
  <si>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</si>
  <si>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</si>
  <si>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</si>
  <si>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</si>
  <si>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</si>
  <si>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</si>
  <si>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</si>
  <si>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</si>
  <si>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</si>
  <si>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</si>
  <si>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</si>
  <si>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</si>
  <si>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</si>
  <si>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</si>
  <si>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</si>
  <si>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</si>
  <si>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</si>
  <si>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</si>
  <si>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</si>
  <si>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</si>
  <si>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</si>
  <si>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</si>
  <si>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</si>
  <si>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</si>
  <si>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</si>
  <si>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</si>
  <si>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</si>
  <si>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</si>
  <si>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</si>
  <si>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</si>
  <si>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</si>
  <si>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</si>
  <si>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</si>
  <si>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</si>
  <si>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</si>
  <si>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</si>
  <si>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</si>
  <si>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</si>
  <si>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</si>
  <si>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</si>
  <si>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</si>
  <si>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</si>
  <si>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</si>
  <si>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</si>
  <si>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</si>
  <si>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</si>
  <si>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</si>
  <si>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</si>
  <si>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</si>
  <si>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</si>
  <si>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</si>
  <si>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</si>
  <si>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</si>
  <si>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</si>
  <si>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</si>
  <si>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</si>
  <si>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</si>
  <si>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</si>
  <si>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</si>
  <si>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</si>
  <si>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</si>
  <si>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</si>
  <si>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</si>
  <si>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</si>
  <si>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</si>
  <si>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</si>
  <si>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</si>
  <si>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</si>
  <si>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</si>
  <si>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</si>
  <si>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</si>
  <si>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</si>
  <si>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</si>
  <si>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</si>
  <si>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</si>
  <si>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</si>
  <si>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</si>
  <si>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</si>
  <si>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</si>
  <si>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</si>
  <si>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</si>
  <si>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</si>
  <si>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</si>
  <si>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</si>
  <si>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</si>
  <si>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</si>
  <si>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</si>
  <si>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</si>
  <si>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</si>
  <si>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</si>
  <si>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</si>
  <si>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</si>
  <si>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</si>
  <si>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</si>
  <si>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</si>
  <si>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</si>
  <si>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</si>
  <si>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</si>
  <si>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</si>
  <si>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</si>
  <si>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</si>
  <si>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</si>
  <si>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</si>
  <si>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</si>
  <si>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</si>
  <si>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</si>
  <si>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</si>
  <si>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</si>
  <si>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</si>
  <si>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</si>
  <si>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</si>
  <si>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</si>
  <si>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</si>
  <si>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</si>
  <si>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</si>
  <si>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</si>
  <si>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</si>
  <si>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</si>
  <si>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</si>
  <si>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</si>
  <si>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</si>
  <si>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</si>
  <si>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</si>
  <si>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</si>
  <si>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</si>
  <si>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</si>
  <si>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</si>
  <si>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</si>
  <si>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</si>
  <si>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</si>
  <si>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</si>
  <si>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</si>
  <si>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</si>
  <si>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</si>
  <si>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</si>
  <si>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</si>
  <si>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</si>
  <si>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</si>
  <si>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</si>
  <si>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</si>
  <si>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</si>
  <si>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</si>
  <si>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</si>
  <si>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</si>
  <si>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</si>
  <si>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</si>
  <si>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</si>
  <si>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</si>
  <si>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</si>
  <si>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</si>
  <si>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</si>
  <si>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</si>
  <si>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</si>
  <si>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</si>
  <si>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</si>
  <si>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</si>
  <si>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</si>
  <si>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</si>
  <si>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</si>
  <si>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</si>
  <si>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</si>
  <si>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</si>
  <si>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</si>
  <si>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</si>
  <si>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</si>
  <si>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</si>
  <si>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</si>
  <si>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</si>
  <si>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</si>
  <si>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</si>
  <si>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</si>
  <si>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</si>
  <si>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</si>
  <si>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</si>
  <si>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</si>
  <si>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</si>
  <si>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</si>
  <si>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</si>
  <si>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</si>
  <si>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</si>
  <si>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</si>
  <si>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</si>
  <si>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</si>
  <si>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</si>
  <si>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</si>
  <si>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</si>
  <si>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</si>
  <si>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</si>
  <si>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</si>
  <si>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</si>
  <si>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</si>
  <si>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</si>
  <si>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</si>
  <si>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</si>
  <si>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</si>
  <si>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</si>
  <si>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</si>
  <si>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</si>
  <si>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</si>
  <si>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</si>
  <si>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</si>
  <si>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</si>
  <si>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</si>
  <si>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</si>
  <si>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</si>
  <si>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</si>
  <si>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</si>
  <si>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</si>
  <si>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</si>
  <si>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</si>
  <si>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</si>
  <si>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</si>
  <si>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</si>
  <si>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</si>
  <si>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</si>
  <si>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</si>
  <si>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</si>
  <si>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</si>
  <si>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</si>
  <si>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</si>
  <si>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</si>
  <si>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</si>
  <si>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</si>
  <si>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</si>
  <si>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</si>
  <si>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</si>
  <si>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</si>
  <si>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</si>
  <si>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</si>
  <si>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</si>
  <si>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</si>
  <si>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</si>
  <si>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</si>
  <si>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</si>
  <si>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</si>
  <si>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</si>
  <si>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</si>
  <si>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</si>
  <si>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</si>
  <si>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</si>
  <si>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</si>
  <si>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</si>
  <si>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</si>
  <si>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</si>
  <si>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</si>
  <si>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</si>
  <si>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</si>
  <si>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</si>
  <si>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</si>
  <si>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</si>
  <si>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</si>
  <si>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</si>
  <si>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</si>
  <si>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</si>
  <si>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</si>
  <si>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</si>
  <si>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</si>
  <si>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</si>
  <si>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</si>
  <si>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</si>
  <si>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</si>
  <si>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</si>
  <si>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</si>
  <si>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</si>
  <si>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</si>
  <si>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</si>
  <si>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</si>
  <si>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</si>
  <si>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</si>
  <si>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</si>
  <si>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</si>
  <si>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</si>
  <si>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</si>
  <si>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</si>
  <si>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</si>
  <si>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</si>
  <si>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</si>
  <si>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</si>
  <si>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</si>
  <si>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</si>
  <si>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</si>
  <si>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</si>
  <si>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</si>
  <si>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</si>
  <si>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</si>
  <si>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</si>
  <si>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</si>
  <si>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</si>
  <si>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</si>
  <si>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</si>
  <si>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</si>
  <si>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</si>
  <si>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</si>
  <si>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</si>
  <si>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</si>
  <si>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</si>
  <si>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</si>
  <si>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</si>
  <si>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</si>
  <si>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</si>
  <si>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</si>
  <si>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</si>
  <si>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</si>
  <si>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</si>
  <si>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</si>
  <si>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</si>
  <si>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</si>
  <si>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</si>
  <si>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</si>
  <si>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</si>
  <si>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</si>
  <si>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</si>
  <si>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</si>
  <si>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</si>
  <si>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</si>
  <si>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</si>
  <si>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</si>
  <si>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</si>
  <si>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</si>
  <si>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</si>
  <si>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</si>
  <si>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</si>
  <si>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</si>
  <si>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</si>
  <si>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</si>
  <si>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</si>
  <si>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</si>
  <si>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</si>
  <si>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</si>
  <si>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</si>
  <si>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</si>
  <si>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</si>
  <si>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</si>
  <si>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</si>
  <si>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</si>
  <si>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</si>
  <si>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</si>
  <si>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</si>
  <si>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</si>
  <si>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</si>
  <si>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</si>
  <si>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</si>
  <si>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</si>
  <si>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</si>
  <si>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</si>
  <si>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</si>
  <si>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</si>
  <si>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</si>
  <si>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</si>
  <si>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</si>
  <si>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</si>
  <si>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</si>
  <si>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</si>
  <si>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</si>
  <si>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</si>
  <si>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</si>
  <si>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</si>
  <si>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</si>
  <si>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</si>
  <si>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</si>
  <si>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</si>
  <si>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</si>
  <si>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</si>
  <si>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</si>
  <si>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</si>
  <si>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</si>
  <si>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</si>
  <si>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</si>
  <si>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</si>
  <si>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</si>
  <si>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</si>
  <si>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</si>
  <si>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</si>
  <si>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</si>
  <si>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</si>
  <si>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</si>
  <si>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</si>
  <si>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</si>
  <si>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</si>
  <si>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</si>
  <si>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</si>
  <si>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</si>
  <si>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</si>
  <si>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</si>
  <si>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</si>
  <si>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</si>
  <si>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</si>
  <si>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</si>
  <si>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</si>
  <si>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</si>
  <si>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</si>
  <si>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</si>
  <si>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</si>
  <si>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</si>
  <si>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</si>
  <si>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</si>
  <si>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</si>
  <si>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</si>
  <si>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</si>
  <si>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</si>
  <si>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</si>
  <si>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</si>
  <si>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</si>
  <si>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</si>
  <si>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</si>
  <si>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</si>
  <si>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</si>
  <si>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</si>
  <si>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</si>
  <si>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</si>
  <si>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</si>
  <si>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</si>
  <si>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</si>
  <si>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</si>
  <si>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</si>
  <si>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</si>
  <si>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</si>
  <si>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</si>
  <si>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</si>
  <si>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</si>
  <si>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</si>
  <si>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</si>
  <si>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</si>
  <si>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</si>
  <si>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</si>
  <si>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</si>
  <si>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</si>
  <si>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</si>
  <si>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</si>
  <si>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</si>
  <si>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</si>
  <si>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</si>
  <si>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</si>
  <si>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</si>
  <si>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</si>
  <si>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</si>
  <si>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</si>
  <si>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</si>
  <si>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</si>
  <si>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</si>
  <si>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</si>
  <si>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</si>
  <si>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</si>
  <si>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</si>
  <si>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</si>
  <si>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</si>
  <si>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</si>
  <si>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</si>
  <si>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</si>
  <si>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</si>
  <si>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</si>
  <si>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</si>
  <si>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</si>
  <si>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</si>
  <si>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</si>
  <si>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</si>
  <si>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</si>
  <si>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</si>
  <si>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</si>
  <si>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</si>
  <si>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</si>
  <si>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</si>
  <si>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</si>
  <si>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</si>
  <si>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</si>
  <si>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</si>
  <si>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</si>
  <si>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</si>
  <si>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</si>
  <si>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</si>
  <si>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</si>
  <si>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</si>
  <si>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</si>
  <si>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</si>
  <si>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</si>
  <si>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</si>
  <si>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</si>
  <si>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</si>
  <si>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</si>
  <si>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</si>
  <si>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</si>
  <si>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</si>
  <si>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</si>
  <si>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</si>
  <si>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</si>
  <si>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</si>
  <si>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</si>
  <si>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</si>
  <si>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</si>
  <si>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</si>
  <si>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</si>
  <si>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</si>
  <si>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</si>
  <si>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</si>
  <si>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</si>
  <si>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</si>
  <si>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</si>
  <si>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</si>
  <si>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</si>
  <si>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</si>
  <si>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</si>
  <si>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</si>
  <si>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</si>
  <si>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</si>
  <si>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</si>
  <si>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</si>
  <si>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</si>
  <si>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</si>
  <si>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</si>
  <si>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</si>
  <si>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</si>
  <si>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</si>
  <si>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</si>
  <si>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</si>
  <si>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</si>
  <si>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</si>
  <si>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</si>
  <si>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</si>
  <si>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</si>
  <si>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</si>
  <si>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</si>
  <si>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</si>
  <si>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</si>
  <si>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</si>
  <si>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</si>
  <si>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</si>
  <si>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</si>
  <si>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</si>
  <si>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</si>
  <si>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</si>
  <si>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</si>
  <si>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</si>
  <si>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</si>
  <si>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</si>
  <si>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</si>
  <si>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</si>
  <si>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</si>
  <si>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</si>
  <si>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</si>
  <si>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</si>
  <si>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</si>
  <si>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</si>
  <si>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</si>
  <si>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</si>
  <si>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</si>
  <si>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</si>
  <si>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</si>
  <si>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</si>
  <si>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</si>
  <si>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</si>
  <si>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</si>
  <si>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</si>
  <si>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</si>
  <si>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</si>
  <si>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</si>
  <si>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</si>
  <si>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</si>
  <si>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</si>
  <si>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</si>
  <si>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</si>
  <si>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</si>
  <si>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</si>
  <si>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</si>
  <si>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</si>
  <si>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</si>
  <si>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</si>
  <si>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</si>
  <si>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</si>
  <si>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</si>
  <si>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</si>
  <si>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</si>
  <si>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</si>
  <si>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</si>
  <si>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</si>
  <si>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</si>
  <si>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</si>
  <si>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</si>
  <si>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</si>
  <si>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</si>
  <si>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</si>
  <si>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</si>
  <si>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</si>
  <si>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</si>
  <si>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</si>
  <si>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</si>
  <si>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</si>
  <si>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</si>
  <si>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</si>
  <si>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</si>
  <si>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</si>
  <si>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</si>
  <si>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</si>
  <si>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</si>
  <si>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</si>
  <si>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</si>
  <si>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</si>
  <si>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</si>
  <si>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</si>
  <si>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</si>
  <si>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</si>
  <si>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</si>
  <si>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</si>
  <si>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</si>
  <si>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</si>
  <si>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</si>
  <si>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</si>
  <si>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</si>
  <si>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</si>
  <si>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</si>
  <si>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</si>
  <si>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</si>
  <si>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</si>
  <si>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</si>
  <si>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</si>
  <si>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</si>
  <si>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</si>
  <si>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</si>
  <si>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</si>
  <si>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</si>
  <si>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</si>
  <si>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</si>
  <si>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</si>
  <si>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</si>
  <si>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</si>
  <si>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</si>
  <si>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</si>
  <si>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</si>
  <si>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</si>
  <si>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</si>
  <si>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</si>
  <si>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</si>
  <si>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</si>
  <si>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</si>
  <si>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</si>
  <si>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</si>
  <si>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</si>
  <si>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</si>
  <si>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</si>
  <si>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</si>
  <si>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</si>
  <si>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</si>
  <si>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</si>
  <si>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</si>
  <si>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</si>
  <si>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</si>
  <si>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</si>
  <si>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</si>
  <si>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</si>
  <si>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</si>
  <si>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</si>
  <si>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</si>
  <si>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</si>
  <si>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</si>
  <si>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</si>
  <si>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</si>
  <si>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</si>
  <si>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</si>
  <si>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</si>
  <si>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</si>
  <si>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</si>
  <si>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</si>
  <si>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</si>
  <si>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</si>
  <si>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</si>
  <si>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</si>
  <si>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</si>
  <si>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</si>
  <si>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</si>
  <si>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</si>
  <si>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</si>
  <si>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</si>
  <si>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</si>
  <si>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</si>
  <si>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</si>
  <si>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</si>
  <si>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</si>
  <si>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</si>
  <si>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</si>
  <si>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</si>
  <si>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</si>
  <si>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</si>
  <si>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</si>
  <si>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</si>
  <si>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</si>
  <si>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</si>
  <si>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</si>
  <si>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</si>
  <si>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</si>
  <si>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</si>
  <si>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</si>
  <si>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</si>
  <si>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</si>
  <si>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</si>
  <si>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</si>
  <si>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</si>
  <si>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</si>
  <si>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</si>
  <si>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</si>
  <si>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</si>
  <si>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</si>
  <si>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</si>
  <si>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</si>
  <si>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</si>
  <si>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</si>
  <si>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</si>
  <si>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</si>
  <si>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</si>
  <si>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</si>
  <si>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</si>
  <si>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</si>
  <si>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</si>
  <si>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</si>
  <si>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</si>
  <si>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</si>
  <si>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</si>
  <si>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</si>
  <si>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</si>
  <si>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</si>
  <si>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</si>
  <si>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</si>
  <si>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</si>
  <si>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</si>
  <si>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</si>
  <si>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</si>
  <si>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</si>
  <si>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</si>
  <si>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</si>
  <si>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</si>
  <si>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</si>
  <si>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</si>
  <si>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</si>
  <si>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</si>
  <si>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</si>
  <si>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</si>
  <si>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</si>
  <si>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</si>
  <si>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</si>
  <si>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</si>
  <si>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</si>
  <si>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</si>
  <si>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</si>
  <si>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</si>
  <si>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</si>
  <si>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</si>
  <si>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</si>
  <si>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</si>
  <si>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</si>
  <si>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</si>
  <si>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</si>
  <si>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</si>
  <si>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</si>
  <si>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</si>
  <si>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</si>
  <si>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</si>
  <si>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</si>
  <si>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</si>
  <si>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</si>
  <si>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</si>
  <si>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</si>
  <si>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</si>
  <si>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</si>
  <si>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</si>
  <si>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</si>
  <si>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</si>
  <si>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</si>
  <si>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</si>
  <si>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</si>
  <si>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</si>
  <si>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</si>
  <si>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</si>
  <si>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</si>
  <si>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</si>
  <si>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</si>
  <si>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</si>
  <si>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</si>
  <si>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</si>
  <si>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</si>
  <si>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</si>
  <si>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</si>
  <si>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</si>
  <si>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</si>
  <si>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</si>
  <si>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</si>
  <si>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</si>
  <si>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</si>
  <si>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</si>
  <si>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</si>
  <si>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</si>
  <si>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</si>
  <si>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</si>
  <si>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</si>
  <si>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</si>
  <si>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</si>
  <si>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</si>
  <si>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</si>
  <si>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</si>
  <si>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</si>
  <si>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</si>
  <si>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</si>
  <si>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</si>
  <si>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</si>
  <si>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</si>
  <si>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</si>
  <si>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</si>
  <si>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</si>
  <si>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</si>
  <si>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</si>
  <si>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</si>
  <si>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</si>
  <si>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</si>
  <si>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</si>
  <si>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</si>
  <si>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</si>
  <si>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</si>
  <si>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</si>
  <si>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</si>
  <si>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</si>
  <si>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</si>
  <si>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</si>
  <si>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</si>
  <si>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</si>
  <si>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</si>
  <si>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</si>
  <si>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</si>
  <si>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</si>
  <si>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</si>
  <si>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</si>
  <si>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</si>
  <si>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</si>
  <si>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</si>
  <si>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</si>
  <si>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</si>
  <si>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</si>
  <si>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</si>
  <si>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</si>
  <si>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</si>
  <si>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</si>
  <si>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</si>
  <si>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</si>
  <si>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</si>
  <si>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</si>
  <si>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</si>
  <si>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</si>
  <si>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</si>
  <si>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</si>
  <si>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</si>
  <si>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</si>
  <si>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</si>
  <si>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</si>
  <si>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</si>
  <si>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</si>
  <si>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</si>
  <si>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</si>
  <si>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</si>
  <si>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</si>
  <si>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</si>
  <si>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</si>
  <si>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</si>
  <si>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</si>
  <si>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</si>
  <si>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</si>
  <si>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</si>
  <si>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</si>
  <si>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</si>
  <si>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</si>
  <si>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</si>
  <si>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</si>
  <si>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</si>
  <si>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</si>
  <si>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</si>
  <si>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</si>
  <si>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</si>
  <si>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</si>
  <si>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</si>
  <si>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</si>
  <si>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</si>
  <si>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</si>
  <si>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</si>
  <si>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</si>
  <si>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</si>
  <si>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</si>
  <si>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</si>
  <si>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</si>
  <si>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</si>
  <si>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</si>
  <si>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</si>
  <si>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</si>
  <si>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</si>
  <si>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</si>
  <si>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</si>
  <si>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</si>
  <si>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</si>
  <si>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</si>
  <si>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</si>
  <si>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</si>
  <si>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</si>
  <si>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</si>
  <si>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</si>
  <si>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</si>
  <si>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</si>
  <si>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</si>
  <si>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</si>
  <si>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</si>
  <si>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</si>
  <si>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</si>
  <si>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</si>
  <si>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</si>
  <si>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</si>
  <si>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</si>
  <si>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</si>
  <si>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</si>
  <si>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</si>
  <si>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</si>
  <si>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</si>
  <si>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</si>
  <si>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</si>
  <si>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</si>
  <si>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</si>
  <si>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</si>
  <si>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</si>
  <si>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</si>
  <si>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</si>
  <si>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</si>
  <si>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</si>
  <si>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</si>
  <si>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</si>
  <si>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</si>
  <si>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</si>
  <si>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</si>
  <si>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</si>
  <si>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</si>
  <si>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</si>
  <si>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</si>
  <si>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</si>
  <si>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</si>
  <si>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</si>
  <si>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</si>
  <si>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</si>
  <si>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</si>
  <si>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</si>
  <si>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</si>
  <si>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</si>
  <si>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</si>
  <si>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</si>
  <si>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</si>
  <si>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</si>
  <si>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</si>
  <si>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</si>
  <si>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</si>
  <si>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</si>
  <si>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</si>
  <si>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</si>
  <si>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</si>
  <si>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</si>
  <si>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</si>
  <si>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</si>
  <si>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</si>
  <si>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</si>
  <si>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</si>
  <si>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</si>
  <si>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</si>
  <si>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</si>
  <si>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</si>
  <si>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</si>
  <si>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</si>
  <si>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</si>
  <si>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</si>
  <si>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</si>
  <si>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</si>
  <si>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</si>
  <si>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</si>
  <si>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</si>
  <si>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</si>
  <si>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</si>
  <si>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</si>
  <si>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</si>
  <si>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</si>
  <si>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</si>
  <si>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</si>
  <si>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</si>
  <si>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</si>
  <si>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</si>
  <si>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</si>
  <si>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</si>
  <si>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</si>
  <si>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</si>
  <si>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</si>
  <si>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</si>
  <si>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</si>
  <si>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</si>
  <si>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</si>
  <si>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</si>
  <si>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</si>
  <si>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</si>
  <si>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</si>
  <si>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</si>
  <si>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</si>
  <si>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</si>
  <si>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</si>
  <si>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</si>
  <si>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</si>
  <si>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</si>
  <si>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</si>
  <si>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</si>
  <si>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</si>
  <si>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</si>
  <si>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</si>
  <si>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</si>
  <si>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</si>
  <si>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</si>
  <si>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</si>
  <si>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</si>
  <si>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</si>
  <si>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</si>
  <si>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</si>
  <si>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</si>
  <si>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</si>
  <si>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</si>
  <si>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</si>
  <si>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</si>
  <si>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</si>
  <si>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</si>
  <si>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</si>
  <si>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</si>
  <si>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</si>
  <si>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</si>
  <si>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</si>
  <si>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</si>
  <si>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</si>
  <si>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</si>
  <si>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</si>
  <si>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</si>
  <si>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</si>
  <si>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</si>
  <si>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</si>
  <si>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</si>
  <si>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</si>
  <si>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</si>
  <si>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</si>
  <si>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</si>
  <si>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</si>
  <si>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</si>
  <si>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</si>
  <si>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</si>
  <si>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</si>
  <si>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</si>
  <si>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</si>
  <si>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</si>
  <si>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</si>
  <si>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</si>
  <si>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</si>
  <si>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</si>
  <si>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</si>
  <si>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</si>
  <si>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</si>
  <si>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</si>
  <si>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</si>
  <si>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</si>
  <si>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</si>
  <si>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</si>
  <si>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</si>
  <si>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</si>
  <si>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</si>
  <si>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</si>
  <si>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</si>
  <si>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</si>
  <si>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</si>
  <si>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</si>
  <si>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</si>
  <si>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</si>
  <si>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</si>
  <si>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</si>
  <si>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</si>
  <si>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</si>
  <si>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</si>
  <si>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</si>
  <si>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</si>
  <si>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</si>
  <si>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</si>
  <si>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</si>
  <si>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</si>
  <si>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</si>
  <si>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</si>
  <si>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</si>
  <si>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</si>
  <si>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</si>
  <si>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</si>
  <si>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</si>
  <si>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</si>
  <si>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</si>
  <si>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</si>
  <si>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</si>
  <si>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</si>
  <si>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</si>
  <si>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</si>
  <si>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</si>
  <si>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</si>
  <si>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</si>
  <si>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</si>
  <si>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</si>
  <si>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</si>
  <si>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</si>
  <si>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</si>
  <si>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</si>
  <si>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</si>
  <si>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</si>
  <si>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</si>
  <si>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</si>
  <si>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</si>
  <si>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</si>
  <si>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</si>
  <si>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</si>
  <si>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</si>
  <si>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</si>
  <si>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</si>
  <si>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</si>
  <si>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</si>
  <si>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</si>
  <si>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</si>
  <si>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</si>
  <si>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</si>
  <si>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</si>
  <si>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</si>
  <si>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</si>
  <si>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</si>
  <si>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</si>
  <si>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</si>
  <si>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</si>
  <si>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</si>
  <si>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</si>
  <si>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</si>
  <si>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</si>
  <si>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</si>
  <si>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</si>
  <si>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</si>
  <si>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</si>
  <si>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</si>
  <si>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</si>
  <si>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</si>
  <si>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</si>
  <si>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</si>
  <si>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</si>
  <si>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</si>
  <si>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</si>
  <si>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</si>
  <si>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</si>
  <si>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</si>
  <si>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</si>
  <si>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</si>
  <si>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</si>
  <si>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</si>
  <si>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</si>
  <si>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</si>
  <si>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</si>
  <si>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</si>
  <si>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</si>
  <si>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</si>
  <si>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</si>
  <si>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</si>
  <si>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</si>
  <si>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</si>
  <si>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</si>
  <si>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</si>
  <si>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</si>
  <si>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</si>
  <si>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</si>
  <si>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</si>
  <si>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</si>
  <si>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</si>
  <si>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</si>
  <si>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</si>
  <si>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</si>
  <si>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</si>
  <si>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</si>
  <si>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</si>
  <si>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</si>
  <si>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</si>
  <si>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</si>
  <si>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</si>
  <si>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</si>
  <si>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</si>
  <si>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</si>
  <si>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</si>
  <si>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</si>
  <si>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</si>
  <si>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</si>
  <si>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</si>
  <si>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</si>
  <si>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</si>
  <si>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</si>
  <si>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</si>
  <si>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</si>
  <si>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</si>
  <si>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</si>
  <si>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</si>
  <si>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</si>
  <si>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</si>
  <si>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</si>
  <si>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</si>
  <si>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</si>
  <si>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</si>
  <si>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</si>
  <si>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</si>
  <si>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</si>
  <si>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</si>
  <si>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</si>
  <si>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</si>
  <si>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</si>
  <si>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</si>
  <si>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</si>
  <si>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</si>
  <si>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</si>
  <si>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</si>
  <si>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</si>
  <si>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</si>
  <si>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</si>
  <si>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</si>
  <si>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</si>
  <si>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</si>
  <si>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</si>
  <si>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</si>
  <si>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</si>
  <si>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</si>
  <si>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</si>
  <si>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</si>
  <si>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</si>
  <si>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</si>
  <si>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</si>
  <si>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</si>
  <si>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</si>
  <si>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</si>
  <si>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</si>
  <si>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</si>
  <si>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</si>
  <si>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</si>
  <si>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</si>
  <si>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</si>
  <si>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</si>
  <si>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</si>
  <si>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</si>
  <si>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</si>
  <si>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</si>
  <si>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</si>
  <si>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</si>
  <si>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</si>
  <si>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</si>
  <si>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</si>
  <si>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</si>
  <si>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</si>
  <si>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</si>
  <si>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</si>
  <si>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</si>
  <si>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</si>
  <si>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</si>
  <si>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</si>
  <si>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</si>
  <si>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</si>
  <si>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</si>
  <si>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</si>
  <si>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</si>
  <si>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</si>
  <si>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</si>
  <si>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</si>
  <si>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</si>
  <si>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</si>
  <si>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</si>
  <si>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</si>
  <si>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</si>
  <si>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</si>
  <si>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</si>
  <si>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</si>
  <si>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</si>
  <si>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</si>
  <si>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</si>
  <si>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</si>
  <si>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</si>
  <si>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</si>
  <si>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</si>
  <si>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</si>
  <si>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</si>
  <si>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</si>
  <si>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</si>
  <si>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</si>
  <si>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</si>
  <si>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</si>
  <si>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</si>
  <si>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</si>
  <si>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</si>
  <si>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</si>
  <si>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</si>
  <si>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</si>
  <si>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</si>
  <si>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</si>
  <si>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</si>
  <si>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</si>
  <si>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</si>
  <si>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</si>
  <si>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</si>
  <si>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</si>
  <si>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</si>
  <si>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</si>
  <si>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</si>
  <si>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</si>
  <si>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</si>
  <si>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</si>
  <si>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</si>
  <si>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</si>
  <si>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</si>
  <si>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</si>
  <si>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</si>
  <si>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</si>
  <si>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</si>
  <si>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</si>
  <si>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</si>
  <si>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</si>
  <si>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</si>
  <si>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</si>
  <si>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</si>
  <si>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</si>
  <si>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</si>
  <si>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</si>
  <si>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</si>
  <si>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</si>
  <si>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</si>
  <si>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</si>
  <si>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</si>
  <si>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</si>
  <si>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</si>
  <si>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</si>
  <si>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</si>
  <si>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</si>
  <si>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</si>
  <si>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</si>
  <si>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</si>
  <si>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</si>
  <si>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</si>
  <si>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</si>
  <si>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</si>
  <si>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</si>
  <si>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</si>
  <si>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</si>
  <si>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</si>
  <si>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</si>
  <si>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</si>
  <si>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</si>
  <si>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</si>
  <si>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</si>
  <si>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</si>
  <si>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</si>
  <si>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</si>
  <si>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</si>
  <si>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</si>
  <si>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</si>
  <si>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</si>
  <si>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</si>
  <si>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</si>
  <si>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</si>
  <si>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</si>
  <si>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</si>
  <si>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</si>
  <si>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</si>
  <si>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</si>
  <si>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</si>
  <si>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</si>
  <si>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</si>
  <si>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</si>
  <si>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</si>
  <si>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</si>
  <si>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</si>
  <si>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</si>
  <si>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</si>
  <si>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</si>
  <si>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</si>
  <si>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</si>
  <si>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</si>
  <si>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</si>
  <si>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</si>
  <si>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</si>
  <si>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</si>
  <si>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</si>
  <si>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</si>
  <si>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</si>
  <si>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</si>
  <si>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</si>
  <si>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</si>
  <si>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</si>
  <si>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</si>
  <si>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</si>
  <si>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</si>
  <si>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</si>
  <si>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</si>
  <si>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</si>
  <si>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</si>
  <si>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</si>
  <si>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</si>
  <si>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</si>
  <si>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</si>
  <si>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</si>
  <si>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</si>
  <si>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</si>
  <si>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</si>
  <si>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</si>
  <si>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</si>
  <si>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</si>
  <si>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</si>
  <si>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</si>
  <si>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</si>
  <si>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</si>
  <si>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</si>
  <si>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</si>
  <si>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</si>
  <si>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</si>
  <si>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</si>
  <si>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</si>
  <si>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</si>
  <si>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</si>
  <si>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</si>
  <si>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</si>
  <si>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</si>
  <si>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</si>
  <si>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</si>
  <si>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</si>
  <si>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</si>
  <si>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</si>
  <si>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</si>
  <si>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</si>
  <si>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</si>
  <si>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</si>
  <si>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</si>
  <si>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</si>
  <si>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</si>
  <si>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</si>
  <si>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</si>
  <si>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</si>
  <si>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</si>
  <si>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</si>
  <si>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</si>
  <si>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</si>
  <si>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</si>
  <si>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</si>
  <si>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</si>
  <si>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</si>
  <si>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</si>
  <si>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</si>
  <si>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</si>
  <si>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</si>
  <si>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</si>
  <si>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</si>
  <si>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</si>
  <si>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</si>
  <si>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</si>
  <si>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</si>
  <si>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</si>
  <si>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</si>
  <si>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</si>
  <si>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</si>
  <si>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</si>
  <si>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</si>
  <si>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</si>
  <si>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</si>
  <si>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</si>
  <si>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</si>
  <si>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</si>
  <si>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</si>
  <si>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</si>
  <si>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</si>
  <si>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</si>
  <si>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</si>
  <si>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</si>
  <si>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</si>
  <si>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</si>
  <si>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</si>
  <si>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</si>
  <si>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</si>
  <si>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</si>
  <si>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</si>
  <si>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</si>
  <si>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</si>
  <si>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</si>
  <si>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</si>
  <si>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</si>
  <si>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</si>
  <si>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</si>
  <si>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</si>
  <si>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</si>
  <si>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</si>
  <si>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</si>
  <si>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</si>
  <si>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</si>
  <si>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</si>
  <si>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</si>
  <si>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</si>
  <si>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</si>
  <si>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</si>
  <si>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</si>
  <si>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</si>
  <si>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</si>
  <si>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</si>
  <si>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</si>
  <si>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</si>
  <si>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</si>
  <si>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</si>
  <si>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</si>
  <si>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</si>
  <si>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</si>
  <si>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</si>
  <si>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</si>
  <si>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</si>
  <si>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</si>
  <si>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</si>
  <si>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</si>
  <si>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</si>
  <si>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</si>
  <si>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</si>
  <si>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</si>
  <si>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</si>
  <si>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</si>
  <si>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</si>
  <si>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</si>
  <si>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</si>
  <si>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</si>
  <si>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</si>
  <si>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</si>
  <si>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</si>
  <si>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</si>
  <si>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</si>
  <si>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</si>
  <si>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</si>
  <si>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</si>
  <si>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</si>
  <si>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</si>
  <si>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</si>
  <si>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</si>
  <si>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</si>
  <si>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</si>
  <si>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</si>
  <si>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</si>
  <si>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</si>
  <si>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</si>
  <si>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</si>
  <si>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</si>
  <si>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</si>
  <si>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</si>
  <si>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</si>
  <si>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</si>
  <si>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</si>
  <si>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</si>
  <si>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</si>
  <si>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</si>
  <si>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</si>
  <si>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</si>
  <si>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</si>
  <si>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</si>
  <si>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</si>
  <si>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</si>
  <si>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</si>
  <si>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</si>
  <si>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</si>
  <si>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</si>
  <si>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</si>
  <si>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</si>
  <si>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</si>
  <si>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</si>
  <si>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</si>
  <si>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</si>
  <si>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</si>
  <si>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</si>
  <si>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</si>
  <si>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</si>
  <si>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</si>
  <si>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</si>
  <si>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</si>
  <si>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</si>
  <si>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</si>
  <si>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</si>
  <si>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</si>
  <si>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</si>
  <si>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</si>
  <si>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</si>
  <si>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</si>
  <si>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</si>
  <si>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</si>
  <si>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</si>
  <si>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</si>
  <si>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</si>
  <si>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</si>
  <si>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</si>
  <si>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</si>
  <si>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</si>
  <si>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</si>
  <si>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</si>
  <si>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</si>
  <si>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</si>
  <si>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</si>
  <si>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</si>
  <si>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</si>
  <si>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</si>
  <si>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</si>
  <si>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</si>
  <si>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</si>
  <si>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</si>
  <si>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</si>
  <si>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</si>
  <si>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</si>
  <si>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</si>
  <si>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</si>
  <si>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</si>
  <si>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</si>
  <si>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</si>
  <si>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</si>
  <si>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</si>
  <si>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</si>
  <si>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</si>
  <si>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</si>
  <si>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</si>
  <si>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</si>
  <si>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</si>
  <si>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</si>
  <si>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</si>
  <si>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</si>
  <si>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</si>
  <si>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</si>
  <si>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</si>
  <si>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</si>
  <si>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</si>
  <si>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</si>
  <si>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</si>
  <si>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</si>
  <si>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</si>
  <si>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</si>
  <si>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</si>
  <si>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</si>
  <si>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</si>
  <si>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</si>
  <si>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</si>
  <si>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</si>
  <si>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</si>
  <si>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</si>
  <si>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</si>
  <si>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</si>
  <si>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</si>
  <si>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</si>
  <si>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</si>
  <si>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</si>
  <si>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</si>
  <si>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</si>
  <si>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</si>
  <si>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</si>
  <si>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</si>
  <si>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</si>
  <si>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</si>
  <si>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</si>
  <si>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</si>
  <si>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</si>
  <si>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</si>
  <si>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</si>
  <si>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</si>
  <si>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</si>
  <si>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</si>
  <si>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</si>
  <si>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</si>
  <si>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</si>
  <si>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</si>
  <si>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</si>
  <si>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</si>
  <si>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</si>
  <si>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</si>
  <si>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</si>
  <si>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</si>
  <si>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</si>
  <si>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</si>
  <si>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</si>
  <si>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</si>
  <si>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</si>
  <si>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</si>
  <si>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</si>
  <si>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</si>
  <si>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</si>
  <si>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</si>
  <si>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</si>
  <si>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</si>
  <si>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</si>
  <si>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</si>
  <si>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</si>
  <si>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</si>
  <si>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</si>
  <si>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</si>
  <si>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</si>
  <si>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</si>
  <si>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</si>
  <si>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</si>
  <si>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</si>
  <si>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</si>
  <si>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</si>
  <si>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</si>
  <si>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</si>
  <si>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</si>
  <si>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</si>
  <si>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</si>
  <si>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</si>
  <si>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</si>
  <si>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</si>
  <si>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</si>
  <si>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</si>
  <si>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</si>
  <si>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</si>
  <si>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</si>
  <si>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</si>
  <si>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</si>
  <si>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</si>
  <si>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</si>
  <si>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</si>
  <si>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</si>
  <si>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</si>
  <si>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</si>
  <si>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</si>
  <si>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</si>
  <si>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</si>
  <si>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</si>
  <si>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</si>
  <si>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</si>
  <si>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</si>
  <si>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</si>
  <si>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</si>
  <si>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</si>
  <si>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</si>
  <si>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</si>
  <si>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</si>
  <si>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</si>
  <si>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</si>
  <si>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</si>
  <si>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</si>
  <si>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</si>
  <si>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</si>
  <si>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</si>
  <si>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</si>
  <si>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</si>
  <si>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</si>
  <si>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</si>
  <si>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</si>
  <si>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</si>
  <si>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</si>
  <si>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</si>
  <si>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</si>
  <si>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</si>
  <si>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</si>
  <si>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</si>
  <si>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</si>
  <si>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</si>
  <si>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</si>
  <si>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</si>
  <si>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</si>
  <si>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</si>
  <si>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</si>
  <si>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</si>
  <si>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</si>
  <si>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</si>
  <si>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</si>
  <si>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</si>
  <si>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</si>
  <si>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</si>
  <si>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</si>
  <si>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</si>
  <si>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</si>
  <si>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</si>
  <si>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</si>
  <si>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</si>
  <si>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</si>
  <si>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</si>
  <si>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</si>
  <si>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</si>
  <si>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</si>
  <si>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</si>
  <si>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</si>
  <si>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</si>
  <si>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</si>
  <si>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</si>
  <si>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</si>
  <si>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</si>
  <si>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</si>
  <si>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</si>
  <si>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</si>
  <si>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</si>
  <si>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</si>
  <si>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</si>
  <si>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</si>
  <si>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</si>
  <si>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</si>
  <si>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</si>
  <si>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</si>
  <si>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</si>
  <si>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</si>
  <si>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</si>
  <si>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</si>
  <si>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</si>
  <si>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</si>
  <si>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</si>
  <si>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</si>
  <si>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</si>
  <si>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</si>
  <si>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</si>
  <si>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</si>
  <si>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</si>
  <si>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</si>
  <si>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</si>
  <si>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</si>
  <si>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</si>
  <si>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</si>
  <si>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</si>
  <si>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</si>
  <si>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</si>
  <si>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</si>
  <si>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</si>
  <si>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</si>
  <si>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</si>
  <si>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</si>
  <si>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</si>
  <si>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</si>
  <si>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</si>
  <si>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</si>
  <si>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</si>
  <si>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</si>
  <si>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</si>
  <si>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</si>
  <si>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</si>
  <si>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</si>
  <si>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</si>
  <si>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</si>
  <si>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</si>
  <si>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</si>
  <si>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</si>
  <si>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</si>
  <si>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</si>
  <si>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</si>
  <si>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</si>
  <si>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</si>
  <si>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</si>
  <si>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</si>
  <si>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</si>
  <si>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</si>
  <si>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</si>
  <si>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</si>
  <si>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</si>
  <si>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</si>
  <si>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</si>
  <si>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</si>
  <si>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</si>
  <si>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</si>
  <si>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</si>
  <si>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</si>
  <si>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</si>
  <si>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</si>
  <si>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</si>
  <si>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</si>
  <si>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</si>
  <si>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</si>
  <si>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</si>
  <si>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</si>
  <si>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</si>
  <si>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</si>
  <si>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</si>
  <si>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</si>
  <si>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</si>
  <si>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</si>
  <si>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</si>
  <si>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</si>
  <si>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</si>
  <si>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</si>
  <si>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</si>
  <si>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</si>
  <si>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</si>
  <si>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</si>
  <si>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</si>
  <si>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</si>
  <si>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</si>
  <si>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</si>
  <si>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</si>
  <si>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</si>
  <si>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</si>
  <si>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</si>
  <si>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</si>
  <si>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</si>
  <si>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</si>
  <si>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</si>
  <si>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</si>
  <si>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</si>
  <si>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</si>
  <si>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</si>
  <si>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</si>
  <si>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</si>
  <si>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</si>
  <si>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</si>
  <si>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</si>
  <si>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</si>
  <si>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</si>
  <si>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</si>
  <si>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</si>
  <si>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</si>
  <si>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</si>
  <si>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</si>
  <si>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</si>
  <si>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</si>
  <si>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</si>
  <si>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</si>
  <si>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</si>
  <si>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</si>
  <si>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</si>
  <si>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</si>
  <si>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</si>
  <si>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</si>
  <si>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</si>
  <si>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</si>
  <si>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</si>
  <si>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</si>
  <si>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</si>
  <si>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</si>
  <si>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</si>
  <si>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</si>
  <si>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</si>
  <si>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</si>
  <si>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</si>
  <si>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</si>
  <si>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</si>
  <si>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</si>
  <si>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</si>
  <si>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</si>
  <si>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</si>
  <si>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</si>
  <si>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</si>
  <si>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</si>
  <si>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</si>
  <si>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</si>
  <si>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</si>
  <si>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</si>
  <si>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</si>
  <si>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</si>
  <si>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</si>
  <si>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</si>
  <si>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</si>
  <si>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</si>
  <si>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</si>
  <si>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</si>
  <si>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</si>
  <si>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</si>
  <si>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</si>
  <si>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</si>
  <si>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</si>
  <si>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</si>
  <si>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</si>
  <si>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</si>
  <si>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</si>
  <si>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</si>
  <si>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</si>
  <si>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</si>
  <si>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</si>
  <si>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</si>
  <si>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</si>
  <si>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</si>
  <si>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</si>
  <si>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</si>
  <si>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</si>
  <si>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</si>
  <si>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</si>
  <si>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</si>
  <si>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</si>
  <si>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</si>
  <si>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</si>
  <si>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</si>
  <si>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</si>
  <si>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</si>
  <si>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</si>
  <si>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</si>
  <si>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</si>
  <si>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</si>
  <si>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</si>
  <si>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</si>
  <si>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</si>
  <si>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</si>
  <si>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</si>
  <si>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</si>
  <si>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</si>
  <si>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</si>
  <si>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</si>
  <si>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</si>
  <si>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</si>
  <si>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</si>
  <si>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</si>
  <si>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</si>
  <si>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</si>
  <si>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</si>
  <si>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</si>
  <si>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</si>
  <si>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</si>
  <si>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</si>
  <si>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</si>
  <si>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</si>
  <si>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</si>
  <si>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</si>
  <si>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</si>
  <si>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</si>
  <si>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</si>
  <si>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</si>
  <si>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</si>
  <si>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</si>
  <si>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</si>
  <si>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</si>
  <si>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</si>
  <si>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</si>
  <si>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</si>
  <si>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</si>
  <si>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</si>
  <si>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</si>
  <si>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</si>
  <si>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</si>
  <si>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</si>
  <si>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</si>
  <si>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</si>
  <si>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</si>
  <si>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</si>
  <si>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</si>
  <si>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</si>
  <si>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</si>
  <si>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</si>
  <si>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</si>
  <si>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</si>
  <si>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</si>
  <si>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</si>
  <si>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</si>
  <si>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</si>
  <si>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</si>
  <si>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</si>
  <si>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</si>
  <si>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</si>
  <si>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</si>
  <si>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</si>
  <si>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</si>
  <si>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</si>
  <si>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</si>
  <si>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</si>
  <si>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</si>
  <si>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</si>
  <si>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</si>
  <si>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</si>
  <si>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</si>
  <si>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</si>
  <si>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</si>
  <si>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</si>
  <si>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</si>
  <si>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</si>
  <si>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</si>
  <si>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</si>
  <si>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</si>
  <si>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</si>
  <si>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</si>
  <si>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</si>
  <si>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</si>
  <si>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</si>
  <si>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</si>
  <si>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</si>
  <si>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</si>
  <si>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</si>
  <si>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</si>
  <si>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</si>
  <si>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</si>
  <si>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</si>
  <si>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</si>
  <si>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</si>
  <si>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</si>
  <si>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</si>
  <si>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</si>
  <si>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</si>
  <si>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</si>
  <si>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</si>
  <si>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</si>
  <si>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</si>
  <si>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</si>
  <si>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</si>
  <si>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</si>
  <si>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</si>
  <si>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</si>
  <si>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</si>
  <si>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</si>
  <si>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</si>
  <si>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</si>
  <si>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</si>
  <si>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</si>
  <si>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</si>
  <si>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</si>
  <si>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</si>
  <si>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</si>
  <si>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</si>
  <si>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</si>
  <si>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</si>
  <si>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</si>
  <si>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</si>
  <si>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</si>
  <si>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</si>
  <si>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</si>
  <si>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</si>
  <si>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</si>
  <si>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</si>
  <si>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</si>
  <si>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</si>
  <si>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</si>
  <si>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</si>
  <si>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</si>
  <si>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</si>
  <si>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</si>
  <si>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</si>
  <si>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</si>
  <si>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</si>
  <si>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</si>
  <si>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</si>
  <si>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</si>
  <si>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</si>
  <si>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</si>
  <si>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</si>
  <si>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</si>
  <si>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</si>
  <si>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</si>
  <si>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</si>
  <si>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</si>
  <si>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</si>
  <si>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</si>
  <si>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</si>
  <si>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</si>
  <si>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</si>
  <si>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</si>
  <si>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</si>
  <si>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</si>
  <si>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</si>
  <si>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</si>
  <si>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</si>
  <si>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</si>
  <si>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</si>
  <si>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</si>
  <si>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</si>
  <si>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</si>
  <si>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</si>
  <si>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</si>
  <si>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</si>
  <si>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</si>
  <si>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</si>
  <si>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</si>
  <si>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</si>
  <si>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</si>
  <si>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</si>
  <si>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</si>
  <si>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</si>
  <si>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</si>
  <si>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</si>
  <si>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</si>
  <si>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</si>
  <si>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</si>
  <si>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</si>
  <si>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</si>
  <si>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</si>
  <si>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</si>
  <si>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</si>
  <si>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</si>
  <si>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</si>
  <si>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</si>
  <si>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</si>
  <si>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</si>
  <si>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</si>
  <si>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</si>
  <si>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</si>
  <si>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</si>
  <si>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</si>
  <si>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</si>
  <si>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</si>
  <si>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</si>
  <si>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</si>
  <si>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</si>
  <si>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</si>
  <si>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</si>
  <si>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</si>
  <si>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</si>
  <si>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</si>
  <si>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</si>
  <si>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</si>
  <si>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</si>
  <si>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</si>
  <si>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</si>
  <si>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</si>
  <si>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</si>
  <si>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</si>
  <si>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</si>
  <si>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</si>
  <si>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</si>
  <si>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</si>
  <si>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</si>
  <si>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</si>
  <si>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</si>
  <si>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</si>
  <si>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</si>
  <si>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</si>
  <si>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</si>
  <si>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</si>
  <si>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</si>
  <si>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</si>
  <si>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</si>
  <si>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</si>
  <si>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</si>
  <si>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</si>
  <si>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</si>
  <si>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</si>
  <si>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</si>
  <si>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</si>
  <si>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</si>
  <si>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</si>
  <si>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</si>
  <si>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</si>
  <si>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</si>
  <si>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</si>
  <si>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</si>
  <si>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</si>
  <si>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</si>
  <si>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</si>
  <si>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</si>
  <si>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</si>
  <si>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</si>
  <si>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</si>
  <si>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</si>
  <si>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</si>
  <si>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</si>
  <si>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</si>
  <si>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</si>
  <si>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</si>
  <si>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</si>
  <si>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</si>
  <si>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</si>
  <si>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</si>
  <si>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</si>
  <si>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</si>
  <si>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</si>
  <si>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</si>
  <si>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</si>
  <si>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</si>
  <si>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</si>
  <si>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</si>
  <si>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</si>
  <si>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</si>
  <si>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</si>
  <si>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</si>
  <si>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</si>
  <si>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</si>
  <si>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</si>
  <si>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</si>
  <si>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</si>
  <si>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</si>
  <si>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</si>
  <si>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</si>
  <si>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</si>
  <si>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</si>
  <si>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</si>
  <si>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</si>
  <si>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</si>
  <si>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</si>
  <si>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</si>
  <si>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</si>
  <si>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</si>
  <si>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</si>
  <si>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</si>
  <si>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</si>
  <si>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</si>
  <si>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</si>
  <si>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</si>
  <si>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</si>
  <si>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</si>
  <si>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</si>
  <si>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</si>
  <si>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</si>
  <si>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</si>
  <si>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</si>
  <si>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</si>
  <si>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</si>
  <si>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</si>
  <si>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</si>
  <si>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</si>
  <si>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</si>
  <si>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</si>
  <si>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</si>
  <si>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</si>
  <si>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</si>
  <si>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</si>
  <si>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</si>
  <si>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</si>
  <si>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</si>
  <si>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</si>
  <si>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</si>
  <si>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</si>
  <si>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</si>
  <si>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</si>
  <si>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</si>
  <si>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</si>
  <si>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</si>
  <si>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</si>
  <si>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</si>
  <si>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</si>
  <si>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</si>
  <si>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</si>
  <si>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</si>
  <si>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</si>
  <si>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</si>
  <si>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</si>
  <si>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</si>
  <si>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</si>
  <si>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</si>
  <si>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</si>
  <si>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</si>
  <si>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</si>
  <si>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</si>
  <si>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</si>
  <si>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</si>
  <si>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</si>
  <si>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</si>
  <si>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</si>
  <si>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</si>
  <si>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</si>
  <si>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</si>
  <si>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</si>
  <si>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</si>
  <si>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</si>
  <si>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</si>
  <si>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</si>
  <si>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</si>
  <si>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</si>
  <si>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</si>
  <si>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</si>
  <si>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</si>
  <si>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</si>
  <si>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</si>
  <si>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</si>
  <si>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</si>
  <si>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</si>
  <si>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</si>
  <si>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</si>
  <si>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</si>
  <si>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</si>
  <si>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</si>
  <si>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</si>
  <si>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</si>
  <si>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</si>
  <si>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</si>
  <si>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</si>
  <si>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</si>
  <si>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</si>
  <si>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</si>
  <si>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</si>
  <si>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</si>
  <si>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</si>
  <si>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</si>
  <si>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</si>
  <si>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</si>
  <si>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</si>
  <si>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</si>
  <si>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</si>
  <si>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</si>
  <si>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</si>
  <si>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</si>
  <si>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</si>
  <si>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</si>
  <si>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</si>
  <si>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</si>
  <si>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</si>
  <si>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</si>
  <si>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</si>
  <si>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</si>
  <si>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</si>
  <si>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</si>
  <si>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</si>
  <si>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</si>
  <si>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</si>
  <si>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</si>
  <si>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</si>
  <si>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</si>
  <si>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</si>
  <si>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</si>
  <si>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</si>
  <si>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</si>
  <si>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</si>
  <si>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</si>
  <si>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</si>
  <si>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</si>
  <si>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</si>
  <si>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</si>
  <si>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</si>
  <si>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</si>
  <si>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</si>
  <si>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</si>
  <si>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</si>
  <si>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</si>
  <si>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</si>
  <si>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</si>
  <si>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</si>
  <si>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</si>
  <si>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</si>
  <si>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</si>
  <si>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</si>
  <si>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</si>
  <si>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</si>
  <si>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</si>
  <si>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</si>
  <si>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</si>
  <si>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</si>
  <si>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</si>
  <si>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</si>
  <si>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</si>
  <si>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</si>
  <si>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</si>
  <si>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</si>
  <si>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</si>
  <si>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</si>
  <si>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</si>
  <si>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</si>
  <si>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</si>
  <si>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</si>
  <si>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</si>
  <si>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</si>
  <si>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</si>
  <si>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</si>
  <si>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</si>
  <si>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</si>
  <si>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</si>
  <si>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</si>
  <si>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</si>
  <si>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</si>
  <si>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</si>
  <si>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</si>
  <si>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</si>
  <si>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</si>
  <si>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</si>
  <si>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</si>
  <si>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</si>
  <si>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</si>
  <si>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</si>
  <si>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</si>
  <si>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</si>
  <si>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</si>
  <si>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</si>
  <si>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</si>
  <si>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</si>
  <si>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</si>
  <si>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</si>
  <si>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</si>
  <si>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</si>
  <si>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</si>
  <si>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</si>
  <si>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</si>
  <si>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</si>
  <si>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</si>
  <si>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</si>
  <si>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</si>
  <si>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</si>
  <si>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</si>
  <si>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</si>
  <si>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</si>
  <si>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</si>
  <si>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</si>
  <si>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</si>
  <si>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</si>
  <si>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</si>
  <si>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</si>
  <si>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</si>
  <si>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</si>
  <si>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</si>
  <si>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</si>
  <si>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</si>
  <si>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</si>
  <si>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</si>
  <si>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</si>
  <si>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</si>
  <si>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</si>
  <si>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</si>
  <si>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</si>
  <si>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</si>
  <si>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</si>
  <si>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</si>
  <si>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</si>
  <si>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</si>
  <si>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</si>
  <si>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</si>
  <si>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</si>
  <si>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</si>
  <si>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</si>
  <si>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</si>
  <si>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</si>
  <si>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</si>
  <si>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</si>
  <si>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</si>
  <si>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</si>
  <si>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</si>
  <si>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</si>
  <si>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</si>
  <si>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</si>
  <si>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</si>
  <si>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</si>
  <si>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</si>
  <si>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</si>
  <si>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</si>
  <si>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</si>
  <si>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</si>
  <si>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</si>
  <si>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</si>
  <si>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</si>
  <si>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</si>
  <si>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</si>
  <si>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</si>
  <si>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</si>
  <si>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</si>
  <si>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</si>
  <si>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</si>
  <si>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</si>
  <si>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</si>
  <si>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</si>
  <si>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</si>
  <si>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</si>
  <si>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</si>
  <si>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</si>
  <si>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</si>
  <si>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</si>
  <si>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</si>
  <si>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</si>
  <si>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</si>
  <si>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</si>
  <si>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</si>
  <si>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</si>
  <si>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</si>
  <si>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</si>
  <si>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</si>
  <si>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</si>
  <si>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</si>
  <si>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</si>
  <si>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</si>
  <si>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</si>
  <si>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</si>
  <si>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</si>
  <si>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</si>
  <si>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</si>
  <si>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</si>
  <si>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</si>
  <si>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</si>
  <si>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</si>
  <si>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</si>
  <si>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</si>
  <si>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</si>
  <si>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</si>
  <si>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</si>
  <si>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</si>
  <si>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</si>
  <si>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</si>
  <si>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</si>
  <si>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</si>
  <si>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</si>
  <si>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</si>
  <si>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</si>
  <si>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</si>
  <si>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</si>
  <si>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</si>
  <si>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</si>
  <si>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</si>
  <si>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</si>
  <si>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</si>
  <si>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</si>
  <si>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</si>
  <si>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</si>
  <si>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</si>
  <si>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</si>
  <si>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</si>
  <si>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</si>
  <si>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</si>
  <si>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</si>
  <si>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</si>
  <si>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</si>
  <si>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</si>
  <si>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</si>
  <si>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</si>
  <si>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</si>
  <si>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</si>
  <si>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</si>
  <si>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</si>
  <si>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</si>
  <si>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</si>
  <si>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</si>
  <si>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</si>
  <si>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</si>
  <si>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</si>
  <si>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</si>
  <si>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</si>
  <si>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</si>
  <si>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</si>
  <si>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</si>
  <si>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</si>
  <si>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</si>
  <si>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</si>
  <si>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</si>
  <si>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</si>
  <si>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</si>
  <si>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</si>
  <si>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</si>
  <si>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</si>
  <si>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</si>
  <si>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</si>
  <si>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</si>
  <si>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</si>
  <si>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</si>
  <si>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</si>
  <si>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</si>
  <si>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</si>
  <si>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</si>
  <si>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</si>
  <si>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</si>
  <si>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</si>
  <si>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</si>
  <si>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</si>
  <si>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</si>
  <si>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</si>
  <si>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</si>
  <si>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</si>
  <si>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</si>
  <si>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</si>
  <si>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</si>
  <si>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</si>
  <si>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</si>
  <si>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</si>
  <si>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</si>
  <si>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</si>
  <si>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</si>
  <si>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</si>
  <si>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</si>
  <si>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</si>
  <si>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</si>
  <si>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</si>
  <si>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</si>
  <si>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</si>
  <si>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</si>
  <si>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</si>
  <si>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</si>
  <si>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</si>
  <si>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</si>
  <si>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</si>
  <si>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</si>
  <si>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</si>
  <si>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</si>
  <si>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</si>
  <si>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</si>
  <si>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</si>
  <si>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</si>
  <si>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</si>
  <si>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</si>
  <si>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</si>
  <si>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</si>
  <si>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</si>
  <si>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</si>
  <si>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</si>
  <si>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</si>
  <si>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</si>
  <si>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</si>
  <si>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</si>
  <si>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</si>
  <si>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</si>
  <si>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</si>
  <si>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</si>
  <si>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</si>
  <si>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</si>
  <si>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</si>
  <si>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</si>
  <si>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</si>
  <si>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</si>
  <si>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</si>
  <si>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</si>
  <si>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</si>
  <si>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</si>
  <si>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</si>
  <si>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</si>
  <si>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</si>
  <si>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</si>
  <si>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</si>
  <si>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</si>
  <si>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</si>
  <si>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</si>
  <si>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</si>
  <si>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</si>
  <si>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</si>
  <si>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</si>
  <si>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</si>
  <si>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</si>
  <si>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</si>
  <si>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</si>
  <si>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</si>
  <si>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</si>
  <si>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</si>
  <si>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</si>
  <si>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</si>
  <si>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</si>
  <si>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</si>
  <si>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</si>
  <si>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</si>
  <si>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</si>
  <si>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</si>
  <si>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</si>
  <si>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</si>
  <si>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</si>
  <si>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</si>
  <si>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</si>
  <si>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</si>
  <si>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</si>
  <si>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</si>
  <si>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</si>
  <si>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</si>
  <si>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</si>
  <si>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</si>
  <si>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</si>
  <si>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</si>
  <si>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</si>
  <si>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</si>
  <si>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</si>
  <si>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</si>
  <si>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</si>
  <si>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</si>
  <si>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</si>
  <si>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</si>
  <si>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</si>
  <si>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</si>
  <si>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</si>
  <si>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</si>
  <si>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</si>
  <si>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</si>
  <si>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</si>
  <si>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</si>
  <si>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</si>
  <si>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</si>
  <si>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</si>
  <si>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</si>
  <si>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</si>
  <si>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</si>
  <si>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</si>
  <si>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</si>
  <si>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</si>
  <si>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</si>
  <si>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</si>
  <si>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</si>
  <si>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</si>
  <si>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</si>
  <si>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</si>
  <si>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</si>
  <si>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</si>
  <si>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</si>
  <si>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</si>
  <si>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</si>
  <si>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</si>
  <si>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</si>
  <si>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</si>
  <si>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</si>
  <si>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</si>
  <si>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</si>
  <si>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</si>
  <si>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</si>
  <si>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</si>
  <si>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</si>
  <si>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</si>
  <si>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</si>
  <si>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</si>
  <si>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</si>
  <si>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</si>
  <si>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</si>
  <si>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</si>
  <si>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</si>
  <si>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</si>
  <si>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</si>
  <si>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</si>
  <si>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</si>
  <si>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</si>
  <si>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</si>
  <si>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</si>
  <si>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</si>
  <si>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</si>
  <si>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</si>
  <si>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</si>
  <si>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</si>
  <si>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</si>
  <si>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</si>
  <si>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</si>
  <si>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</si>
  <si>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</si>
  <si>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</si>
  <si>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</si>
  <si>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</si>
  <si>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</si>
  <si>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</si>
  <si>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</si>
  <si>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</si>
  <si>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</si>
  <si>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</si>
  <si>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</si>
  <si>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</si>
  <si>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</si>
  <si>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</si>
  <si>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</si>
  <si>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</si>
  <si>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</si>
  <si>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</si>
  <si>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</si>
  <si>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</si>
  <si>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</si>
  <si>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</si>
  <si>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</si>
  <si>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</si>
  <si>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</si>
  <si>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</si>
  <si>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</si>
  <si>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</si>
  <si>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</si>
  <si>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</si>
  <si>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</si>
  <si>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</si>
  <si>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</si>
  <si>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</si>
  <si>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</si>
  <si>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</si>
  <si>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</si>
  <si>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</si>
  <si>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</si>
  <si>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</si>
  <si>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</si>
  <si>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</si>
  <si>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</si>
  <si>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</si>
  <si>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</si>
  <si>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</si>
  <si>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</si>
  <si>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</si>
  <si>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</si>
  <si>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</si>
  <si>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</si>
  <si>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</si>
  <si>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</si>
  <si>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</si>
  <si>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</si>
  <si>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</si>
  <si>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</si>
  <si>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</si>
  <si>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</si>
  <si>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</si>
  <si>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</si>
  <si>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</si>
  <si>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</si>
  <si>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</si>
  <si>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</si>
  <si>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</si>
  <si>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</si>
  <si>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</si>
  <si>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</si>
  <si>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</si>
  <si>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</si>
  <si>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</si>
  <si>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</si>
  <si>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</si>
  <si>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</si>
  <si>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</si>
  <si>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</si>
  <si>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</si>
  <si>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</si>
  <si>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</si>
  <si>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</si>
  <si>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</si>
  <si>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</si>
  <si>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</si>
  <si>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</si>
  <si>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</si>
  <si>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</si>
  <si>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</si>
  <si>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</si>
  <si>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</si>
  <si>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</si>
  <si>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</si>
  <si>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</si>
  <si>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</si>
  <si>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</si>
  <si>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</si>
  <si>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</si>
  <si>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</si>
  <si>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</si>
  <si>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</si>
  <si>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</si>
  <si>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</si>
  <si>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</si>
  <si>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</si>
  <si>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</si>
  <si>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</si>
  <si>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</si>
  <si>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</si>
  <si>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</si>
  <si>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</si>
  <si>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</si>
  <si>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</si>
  <si>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</si>
  <si>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</si>
  <si>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</si>
  <si>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</si>
  <si>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</si>
  <si>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</si>
  <si>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</si>
  <si>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</si>
  <si>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</si>
  <si>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</si>
  <si>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</si>
  <si>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</si>
  <si>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</si>
  <si>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</si>
  <si>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</si>
  <si>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</si>
  <si>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</si>
  <si>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</si>
  <si>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</si>
  <si>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</si>
  <si>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</si>
  <si>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</si>
  <si>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</si>
  <si>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</si>
  <si>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</si>
  <si>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</si>
  <si>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</si>
  <si>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</si>
  <si>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</si>
  <si>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</si>
  <si>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</si>
  <si>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</si>
  <si>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</si>
  <si>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</si>
  <si>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</si>
  <si>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</si>
  <si>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</si>
  <si>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</si>
  <si>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</si>
  <si>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</si>
  <si>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</si>
  <si>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</si>
  <si>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</si>
  <si>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</si>
  <si>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</si>
  <si>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</si>
  <si>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</si>
  <si>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</si>
  <si>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</si>
  <si>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</si>
  <si>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</si>
  <si>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</si>
  <si>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</si>
  <si>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</si>
  <si>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</si>
  <si>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</si>
  <si>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</si>
  <si>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</si>
  <si>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</si>
  <si>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</si>
  <si>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</si>
  <si>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</si>
  <si>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</si>
  <si>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</si>
  <si>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</si>
  <si>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</si>
  <si>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</si>
  <si>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</si>
  <si>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</si>
  <si>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</si>
  <si>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</si>
  <si>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</si>
  <si>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</si>
  <si>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</si>
  <si>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</si>
  <si>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</si>
  <si>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</si>
  <si>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</si>
  <si>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</si>
  <si>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</si>
  <si>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</si>
  <si>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</si>
  <si>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</si>
  <si>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</si>
  <si>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</si>
  <si>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</si>
  <si>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</si>
  <si>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</si>
  <si>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</si>
  <si>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</si>
  <si>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</si>
  <si>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</si>
  <si>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</si>
  <si>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</si>
  <si>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</si>
  <si>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</si>
  <si>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</si>
  <si>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</si>
  <si>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</si>
  <si>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</si>
  <si>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</si>
  <si>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</si>
  <si>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</si>
  <si>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</si>
  <si>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</si>
  <si>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</si>
  <si>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</si>
  <si>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</si>
  <si>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</si>
  <si>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</si>
  <si>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</si>
  <si>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</si>
  <si>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</si>
  <si>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</si>
  <si>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</si>
  <si>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</si>
  <si>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</si>
  <si>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</si>
  <si>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</si>
  <si>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</si>
  <si>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</si>
  <si>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</si>
  <si>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</si>
  <si>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</si>
  <si>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</si>
  <si>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</si>
  <si>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</si>
  <si>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</si>
  <si>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</si>
  <si>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</si>
  <si>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</si>
  <si>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</si>
  <si>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</si>
  <si>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</si>
  <si>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</si>
  <si>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</si>
  <si>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</si>
  <si>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</si>
  <si>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</si>
  <si>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</si>
  <si>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</si>
  <si>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</si>
  <si>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</si>
  <si>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</si>
  <si>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</si>
  <si>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</si>
  <si>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</si>
  <si>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</si>
  <si>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</si>
  <si>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</si>
  <si>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</si>
  <si>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</si>
  <si>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</si>
  <si>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</si>
  <si>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</si>
  <si>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</si>
  <si>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</si>
  <si>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</si>
  <si>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</si>
  <si>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</si>
  <si>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</si>
  <si>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</si>
  <si>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</si>
  <si>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</si>
  <si>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</si>
  <si>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</si>
  <si>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</si>
  <si>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</si>
  <si>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</si>
  <si>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</si>
  <si>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</si>
  <si>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</si>
  <si>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</si>
  <si>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</si>
  <si>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</si>
  <si>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</si>
  <si>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</si>
  <si>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</si>
  <si>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</si>
  <si>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</si>
  <si>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</si>
  <si>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</si>
  <si>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</si>
  <si>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</si>
  <si>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</si>
  <si>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</si>
  <si>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</si>
  <si>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</si>
  <si>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</si>
  <si>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</si>
  <si>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</si>
  <si>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</si>
  <si>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</si>
  <si>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</si>
  <si>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</si>
  <si>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</si>
  <si>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</si>
  <si>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</si>
  <si>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</si>
  <si>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</si>
  <si>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</si>
  <si>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</si>
  <si>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</si>
  <si>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</si>
  <si>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</si>
  <si>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</si>
  <si>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</si>
  <si>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</si>
  <si>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</si>
  <si>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</si>
  <si>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</si>
  <si>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</si>
  <si>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</si>
  <si>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</si>
  <si>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</si>
  <si>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</si>
  <si>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</si>
  <si>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</si>
  <si>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</si>
  <si>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</si>
  <si>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</si>
  <si>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</si>
  <si>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</si>
  <si>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</si>
  <si>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</si>
  <si>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</si>
  <si>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</si>
  <si>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</si>
  <si>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</si>
  <si>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</si>
  <si>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</si>
  <si>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</si>
  <si>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</si>
  <si>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</si>
  <si>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</si>
  <si>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</si>
  <si>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</si>
  <si>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</si>
  <si>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</si>
  <si>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</si>
  <si>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</si>
  <si>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</si>
  <si>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</si>
  <si>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</si>
  <si>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</si>
  <si>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</si>
  <si>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</si>
  <si>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</si>
  <si>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</si>
  <si>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</si>
  <si>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</si>
  <si>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</si>
  <si>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</si>
  <si>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</si>
  <si>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</si>
  <si>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</si>
  <si>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</si>
  <si>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</si>
  <si>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</si>
  <si>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</si>
  <si>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</si>
  <si>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</si>
  <si>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</si>
  <si>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</si>
  <si>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</si>
  <si>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</si>
  <si>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</si>
  <si>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</si>
  <si>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</si>
  <si>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</si>
  <si>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</si>
  <si>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</si>
  <si>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</si>
  <si>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</si>
  <si>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</si>
  <si>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</si>
  <si>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</si>
  <si>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</si>
  <si>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</si>
  <si>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</si>
  <si>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</si>
  <si>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</si>
  <si>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</si>
  <si>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</si>
  <si>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</si>
  <si>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</si>
  <si>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</si>
  <si>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</si>
  <si>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</si>
  <si>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</si>
  <si>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</si>
  <si>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</si>
  <si>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</si>
  <si>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</si>
  <si>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</si>
  <si>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</si>
  <si>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</si>
  <si>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</si>
  <si>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</si>
  <si>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</si>
  <si>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</si>
  <si>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</si>
  <si>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</si>
  <si>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</si>
  <si>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</si>
  <si>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</si>
  <si>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</si>
  <si>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</si>
  <si>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</si>
  <si>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</si>
  <si>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</si>
  <si>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</si>
  <si>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</si>
  <si>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</si>
  <si>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</si>
  <si>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</si>
  <si>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</si>
  <si>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</si>
  <si>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</si>
  <si>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</si>
  <si>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</si>
  <si>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</si>
  <si>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</si>
  <si>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</si>
  <si>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</si>
  <si>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</si>
  <si>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</si>
  <si>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</si>
  <si>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</si>
  <si>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</si>
  <si>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</si>
  <si>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</si>
  <si>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</si>
  <si>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</si>
  <si>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</si>
  <si>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</si>
  <si>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</si>
  <si>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</si>
  <si>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</si>
  <si>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</si>
  <si>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</si>
  <si>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</si>
  <si>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</si>
  <si>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</si>
  <si>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</si>
  <si>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</si>
  <si>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</si>
  <si>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</si>
  <si>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</si>
  <si>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</si>
  <si>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</si>
  <si>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</si>
  <si>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</si>
  <si>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</si>
  <si>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</si>
  <si>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</si>
  <si>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</si>
  <si>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</si>
  <si>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</si>
  <si>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</si>
  <si>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</si>
  <si>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</si>
  <si>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</si>
  <si>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</si>
  <si>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</si>
  <si>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</si>
  <si>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</si>
  <si>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</si>
  <si>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</si>
  <si>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</si>
  <si>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</si>
  <si>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</si>
  <si>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</si>
  <si>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</si>
  <si>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</si>
  <si>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</si>
  <si>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</si>
  <si>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</si>
  <si>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</si>
  <si>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</si>
  <si>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</si>
  <si>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</si>
  <si>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</si>
  <si>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</si>
  <si>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</si>
  <si>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</si>
  <si>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</si>
  <si>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</si>
  <si>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</si>
  <si>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</si>
  <si>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</si>
  <si>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</si>
  <si>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</si>
  <si>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</si>
  <si>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</si>
  <si>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</si>
  <si>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</si>
  <si>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</si>
  <si>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</si>
  <si>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</si>
  <si>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</si>
  <si>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</si>
  <si>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</si>
  <si>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</si>
  <si>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</si>
  <si>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</si>
  <si>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</si>
  <si>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</si>
  <si>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</si>
  <si>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</si>
  <si>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</si>
  <si>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</si>
  <si>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</si>
  <si>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</si>
  <si>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</si>
  <si>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</si>
  <si>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</si>
  <si>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</si>
  <si>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</si>
  <si>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</si>
  <si>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</si>
  <si>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</si>
  <si>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</si>
  <si>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</si>
  <si>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</si>
  <si>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</si>
  <si>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</si>
  <si>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</si>
  <si>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</si>
  <si>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</si>
  <si>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</si>
  <si>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</si>
  <si>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</si>
  <si>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</si>
  <si>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</si>
  <si>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</si>
  <si>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</si>
  <si>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</si>
  <si>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</si>
  <si>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</si>
  <si>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</si>
  <si>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</si>
  <si>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</si>
  <si>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</si>
  <si>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</si>
  <si>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</si>
  <si>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</si>
  <si>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</si>
  <si>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</si>
  <si>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</si>
  <si>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</si>
  <si>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</si>
  <si>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</si>
  <si>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</si>
  <si>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</si>
  <si>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</si>
  <si>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</si>
  <si>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</si>
  <si>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</si>
  <si>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</si>
  <si>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</si>
  <si>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</si>
  <si>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</si>
  <si>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</si>
  <si>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</si>
  <si>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</si>
  <si>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</si>
  <si>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</si>
  <si>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</si>
  <si>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</si>
  <si>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</si>
  <si>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</si>
  <si>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</si>
  <si>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</si>
  <si>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</si>
  <si>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</si>
  <si>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</si>
  <si>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</si>
  <si>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</si>
  <si>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</si>
  <si>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</si>
  <si>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</si>
  <si>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</si>
  <si>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</si>
  <si>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</si>
  <si>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</si>
  <si>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</si>
  <si>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</si>
  <si>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</si>
  <si>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</si>
  <si>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</si>
  <si>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</si>
  <si>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</si>
  <si>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</si>
  <si>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</si>
  <si>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</si>
  <si>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</si>
  <si>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</si>
  <si>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</si>
  <si>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</si>
  <si>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</si>
  <si>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</si>
  <si>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</si>
  <si>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</si>
  <si>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</si>
  <si>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</si>
  <si>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</si>
  <si>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</si>
  <si>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</si>
  <si>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</si>
  <si>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</si>
  <si>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</si>
  <si>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</si>
  <si>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</si>
  <si>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</si>
  <si>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</si>
  <si>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</si>
  <si>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</si>
  <si>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</si>
  <si>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</si>
  <si>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</si>
  <si>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</si>
  <si>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</si>
  <si>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</si>
  <si>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</si>
  <si>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</si>
  <si>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</si>
  <si>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</si>
  <si>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</si>
  <si>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</si>
  <si>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</si>
  <si>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</si>
  <si>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</si>
  <si>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</si>
  <si>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</si>
  <si>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</si>
  <si>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</si>
  <si>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</si>
  <si>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</si>
  <si>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</si>
  <si>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</si>
  <si>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</si>
  <si>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</si>
  <si>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</si>
  <si>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</si>
  <si>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</si>
  <si>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</si>
  <si>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</si>
  <si>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</si>
  <si>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</si>
  <si>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</si>
  <si>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</si>
  <si>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</si>
  <si>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</si>
  <si>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</si>
  <si>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</si>
  <si>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</si>
  <si>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</si>
  <si>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</si>
  <si>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</si>
  <si>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</si>
  <si>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</si>
  <si>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</si>
  <si>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</si>
  <si>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</si>
  <si>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</si>
  <si>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</si>
  <si>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</si>
  <si>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</si>
  <si>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</si>
  <si>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</si>
  <si>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</si>
  <si>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</si>
  <si>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</si>
  <si>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</si>
  <si>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</si>
  <si>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</si>
  <si>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</si>
  <si>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</si>
  <si>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</si>
  <si>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</si>
  <si>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</si>
  <si>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</si>
  <si>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</si>
  <si>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</si>
  <si>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</si>
  <si>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</si>
  <si>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</si>
  <si>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</si>
  <si>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</si>
  <si>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</si>
  <si>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</si>
  <si>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</si>
  <si>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</si>
  <si>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</si>
  <si>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</si>
  <si>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</si>
  <si>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</si>
  <si>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</si>
  <si>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</si>
  <si>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</si>
  <si>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</si>
  <si>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</si>
  <si>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</si>
  <si>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</si>
  <si>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</si>
  <si>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</si>
  <si>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</si>
  <si>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</si>
  <si>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</si>
  <si>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</si>
  <si>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</si>
  <si>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</si>
  <si>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</si>
  <si>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</si>
  <si>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</si>
  <si>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</si>
  <si>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</si>
  <si>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</si>
  <si>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</si>
  <si>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</si>
  <si>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</si>
  <si>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</si>
  <si>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</si>
  <si>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</si>
  <si>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</si>
  <si>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</si>
  <si>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</si>
  <si>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</si>
  <si>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</si>
  <si>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</si>
  <si>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</si>
  <si>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</si>
  <si>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</si>
  <si>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</si>
  <si>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</si>
  <si>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</si>
  <si>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</si>
  <si>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</si>
  <si>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</si>
  <si>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</si>
  <si>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</si>
  <si>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</si>
  <si>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</si>
  <si>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</si>
  <si>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</si>
  <si>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</si>
  <si>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</si>
  <si>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</si>
  <si>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</si>
  <si>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</si>
  <si>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</si>
  <si>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</si>
  <si>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</si>
  <si>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</si>
  <si>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</si>
  <si>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</si>
  <si>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</si>
  <si>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</si>
  <si>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</si>
  <si>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</si>
  <si>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</si>
  <si>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</si>
  <si>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</si>
  <si>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</si>
  <si>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</si>
  <si>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</si>
  <si>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</si>
  <si>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</si>
  <si>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</si>
  <si>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</si>
  <si>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</si>
  <si>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</si>
  <si>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</si>
  <si>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</si>
  <si>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</si>
  <si>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</si>
  <si>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</si>
  <si>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</si>
  <si>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</si>
  <si>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</si>
  <si>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</si>
  <si>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</si>
  <si>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</si>
  <si>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</si>
  <si>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</si>
  <si>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</si>
  <si>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</si>
  <si>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</si>
  <si>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</si>
  <si>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</si>
  <si>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</si>
  <si>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</si>
  <si>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</si>
  <si>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</si>
  <si>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</si>
  <si>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</si>
  <si>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</si>
  <si>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</si>
  <si>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</si>
  <si>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</si>
  <si>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</si>
  <si>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</si>
  <si>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</si>
  <si>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</si>
  <si>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</si>
  <si>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</si>
  <si>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</si>
  <si>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</si>
  <si>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</si>
  <si>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</si>
  <si>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</si>
  <si>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</si>
  <si>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</si>
  <si>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</si>
  <si>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</si>
  <si>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</si>
  <si>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</si>
  <si>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</si>
  <si>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</si>
  <si>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</si>
  <si>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</si>
  <si>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</si>
  <si>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</si>
  <si>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</si>
  <si>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</si>
  <si>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</si>
  <si>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</si>
  <si>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</si>
  <si>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</si>
  <si>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</si>
  <si>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</si>
  <si>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</si>
  <si>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</si>
  <si>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</si>
  <si>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</si>
  <si>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</si>
  <si>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</si>
  <si>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</si>
  <si>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</si>
  <si>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</si>
  <si>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</si>
  <si>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</si>
  <si>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</si>
  <si>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</si>
  <si>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</si>
  <si>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</si>
  <si>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</si>
  <si>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</si>
  <si>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</si>
  <si>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</si>
  <si>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</si>
  <si>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</si>
  <si>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</si>
  <si>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</si>
  <si>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</si>
  <si>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</si>
  <si>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</si>
  <si>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</si>
  <si>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</si>
  <si>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</si>
  <si>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</si>
  <si>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</si>
  <si>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</si>
  <si>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</si>
  <si>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</si>
  <si>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</si>
  <si>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</si>
  <si>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</si>
  <si>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</si>
  <si>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</si>
  <si>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</si>
  <si>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</si>
  <si>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</si>
  <si>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</si>
  <si>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</si>
  <si>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</si>
  <si>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</si>
  <si>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</si>
  <si>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</si>
  <si>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</si>
  <si>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</si>
  <si>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</si>
  <si>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</si>
  <si>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</si>
  <si>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</si>
  <si>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</si>
  <si>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</si>
  <si>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</si>
  <si>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</si>
  <si>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</si>
  <si>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</si>
  <si>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</si>
  <si>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</si>
  <si>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</si>
  <si>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</si>
  <si>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</si>
  <si>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</si>
  <si>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</si>
  <si>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</si>
  <si>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</si>
  <si>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</si>
  <si>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</si>
  <si>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</si>
  <si>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</si>
  <si>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</si>
  <si>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</si>
  <si>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</si>
  <si>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</si>
  <si>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</si>
  <si>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</si>
  <si>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</si>
  <si>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</si>
  <si>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</si>
  <si>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</si>
  <si>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</si>
  <si>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</si>
  <si>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</si>
  <si>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</si>
  <si>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</si>
  <si>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</si>
  <si>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</si>
  <si>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</si>
  <si>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</si>
  <si>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</si>
  <si>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</si>
  <si>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</si>
  <si>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</si>
  <si>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</si>
  <si>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</si>
  <si>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</si>
  <si>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</si>
  <si>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</si>
  <si>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</si>
  <si>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</si>
  <si>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</si>
  <si>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</si>
  <si>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</si>
  <si>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</si>
  <si>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</si>
  <si>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</si>
  <si>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</si>
  <si>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</si>
  <si>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</si>
  <si>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</si>
  <si>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</si>
  <si>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</si>
  <si>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</si>
  <si>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</si>
  <si>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</si>
  <si>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</si>
  <si>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</si>
  <si>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</si>
  <si>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</si>
  <si>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</si>
  <si>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</si>
  <si>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</si>
  <si>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</si>
  <si>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</si>
  <si>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</si>
  <si>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</si>
  <si>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</si>
  <si>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</si>
  <si>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</si>
  <si>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</si>
  <si>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</si>
  <si>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</si>
  <si>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</si>
  <si>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</si>
  <si>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</si>
  <si>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</si>
  <si>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</si>
  <si>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</si>
  <si>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</si>
  <si>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</si>
  <si>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</si>
  <si>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</si>
  <si>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</si>
  <si>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</si>
  <si>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</si>
  <si>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</si>
  <si>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</si>
  <si>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</si>
  <si>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</si>
  <si>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</si>
  <si>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</si>
  <si>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</si>
  <si>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</si>
  <si>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</si>
  <si>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</si>
  <si>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</si>
  <si>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</si>
  <si>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</si>
  <si>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</si>
  <si>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</si>
  <si>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</si>
  <si>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</si>
  <si>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</si>
  <si>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</si>
  <si>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</si>
  <si>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</si>
  <si>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</si>
  <si>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</si>
  <si>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</si>
  <si>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</si>
  <si>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</si>
  <si>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</si>
  <si>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</si>
  <si>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</si>
  <si>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</si>
  <si>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</si>
  <si>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</si>
  <si>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</si>
  <si>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</si>
  <si>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</si>
  <si>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</si>
  <si>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</si>
  <si>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</si>
  <si>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</si>
  <si>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</si>
  <si>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</si>
  <si>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</si>
  <si>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</si>
  <si>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</si>
  <si>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</si>
  <si>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</si>
  <si>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</si>
  <si>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</si>
  <si>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</si>
  <si>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</si>
  <si>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</si>
  <si>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</si>
  <si>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</si>
  <si>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</si>
  <si>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</si>
  <si>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</si>
  <si>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</si>
  <si>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</si>
  <si>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</si>
  <si>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</si>
  <si>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</si>
  <si>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</si>
  <si>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</si>
  <si>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</si>
  <si>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</si>
  <si>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</si>
  <si>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</si>
  <si>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</si>
  <si>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</si>
  <si>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</si>
  <si>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</si>
  <si>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</si>
  <si>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</si>
  <si>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</si>
  <si>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</si>
  <si>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</si>
  <si>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</si>
  <si>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</si>
  <si>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</si>
  <si>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</si>
  <si>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</si>
  <si>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</si>
  <si>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</si>
  <si>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</si>
  <si>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</si>
  <si>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</si>
  <si>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</si>
  <si>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</si>
  <si>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</si>
  <si>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</si>
  <si>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</si>
  <si>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</si>
  <si>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</si>
  <si>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</si>
  <si>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</si>
  <si>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</si>
  <si>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</si>
  <si>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</si>
  <si>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</si>
  <si>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</si>
  <si>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</si>
  <si>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</si>
  <si>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</si>
  <si>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</si>
  <si>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</si>
  <si>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</si>
  <si>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</si>
  <si>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</si>
  <si>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</si>
  <si>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</si>
  <si>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</si>
  <si>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</si>
  <si>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</si>
  <si>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</si>
  <si>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</si>
  <si>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</si>
  <si>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</si>
  <si>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</si>
  <si>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</si>
  <si>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</si>
  <si>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</si>
  <si>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</si>
  <si>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</si>
  <si>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</si>
  <si>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</si>
  <si>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</si>
  <si>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</si>
  <si>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</si>
  <si>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</si>
  <si>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</si>
  <si>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</si>
  <si>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</si>
  <si>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</si>
  <si>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</si>
  <si>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</si>
  <si>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</si>
  <si>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</si>
  <si>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</si>
  <si>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</si>
  <si>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</si>
  <si>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</si>
  <si>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</si>
  <si>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</si>
  <si>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</si>
  <si>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</si>
  <si>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</si>
  <si>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</si>
  <si>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</si>
  <si>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</si>
  <si>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</si>
  <si>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</si>
  <si>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</si>
  <si>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</si>
  <si>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</si>
  <si>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</si>
  <si>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</si>
  <si>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</si>
  <si>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</si>
  <si>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</si>
  <si>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</si>
  <si>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</si>
  <si>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</si>
  <si>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</si>
  <si>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</si>
  <si>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</si>
  <si>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</si>
  <si>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</si>
  <si>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</si>
  <si>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</si>
  <si>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</si>
  <si>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</si>
  <si>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</si>
  <si>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</si>
  <si>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</si>
  <si>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</si>
  <si>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</si>
  <si>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</si>
  <si>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</si>
  <si>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</si>
  <si>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</si>
  <si>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</si>
  <si>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</si>
  <si>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</si>
  <si>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</si>
  <si>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</si>
  <si>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</si>
  <si>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</si>
  <si>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</si>
  <si>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</si>
  <si>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</si>
  <si>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</si>
  <si>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</si>
  <si>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</si>
  <si>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</si>
  <si>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</si>
  <si>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</si>
  <si>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</si>
  <si>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</si>
  <si>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</si>
  <si>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</si>
  <si>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</si>
  <si>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</si>
  <si>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</si>
  <si>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</si>
  <si>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</si>
  <si>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</si>
  <si>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</si>
  <si>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</si>
  <si>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</si>
  <si>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</si>
  <si>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</si>
  <si>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</si>
  <si>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</si>
  <si>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</si>
  <si>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</si>
  <si>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</si>
  <si>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</si>
  <si>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</si>
  <si>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</si>
  <si>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</si>
  <si>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</si>
  <si>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</si>
  <si>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</si>
  <si>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</si>
  <si>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</si>
  <si>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</si>
  <si>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</si>
  <si>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</si>
  <si>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</si>
  <si>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</si>
  <si>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</si>
  <si>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</si>
  <si>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</si>
  <si>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</si>
  <si>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</si>
  <si>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</si>
  <si>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</si>
  <si>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</si>
  <si>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</si>
  <si>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</si>
  <si>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</si>
  <si>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</si>
  <si>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</si>
  <si>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</si>
  <si>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</si>
  <si>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</si>
  <si>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</si>
  <si>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</si>
  <si>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</si>
  <si>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</si>
  <si>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</si>
  <si>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</si>
  <si>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</si>
  <si>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</si>
  <si>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</si>
  <si>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</si>
  <si>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</si>
  <si>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</si>
  <si>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</si>
  <si>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</si>
  <si>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</si>
  <si>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</si>
  <si>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</si>
  <si>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</si>
  <si>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</si>
  <si>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</si>
  <si>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</si>
  <si>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</si>
  <si>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</si>
  <si>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</si>
  <si>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</si>
  <si>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</si>
  <si>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</si>
  <si>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</si>
  <si>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</si>
  <si>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</si>
  <si>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</si>
  <si>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</si>
  <si>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</si>
  <si>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</si>
  <si>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</si>
  <si>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</si>
  <si>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</si>
  <si>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</si>
  <si>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</si>
  <si>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</si>
  <si>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</si>
  <si>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</si>
  <si>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</si>
  <si>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</si>
  <si>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</si>
  <si>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</si>
  <si>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</si>
  <si>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</si>
  <si>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</si>
  <si>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</si>
  <si>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</si>
  <si>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</si>
  <si>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</si>
  <si>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</si>
  <si>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</si>
  <si>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</si>
  <si>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</si>
  <si>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</si>
  <si>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</si>
  <si>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</si>
  <si>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</si>
  <si>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</si>
  <si>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</si>
  <si>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</si>
  <si>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</si>
  <si>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</si>
  <si>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</si>
  <si>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</si>
  <si>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</si>
  <si>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</si>
  <si>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</si>
  <si>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</si>
  <si>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</si>
  <si>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</si>
  <si>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</si>
  <si>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</si>
  <si>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</si>
  <si>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</si>
  <si>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</si>
  <si>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</si>
  <si>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</si>
  <si>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</si>
  <si>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</si>
  <si>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</si>
  <si>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</si>
  <si>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</si>
  <si>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</si>
  <si>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</si>
  <si>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</si>
  <si>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</si>
  <si>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</si>
  <si>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</si>
  <si>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</si>
  <si>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</si>
  <si>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</si>
  <si>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</si>
  <si>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</si>
  <si>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</si>
  <si>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</si>
  <si>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</si>
  <si>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</si>
  <si>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</si>
  <si>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</si>
  <si>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</si>
  <si>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</si>
  <si>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</si>
  <si>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</si>
  <si>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</si>
  <si>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</si>
  <si>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</si>
  <si>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</si>
  <si>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</si>
  <si>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</si>
  <si>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</si>
  <si>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</si>
  <si>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</si>
  <si>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</si>
  <si>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</si>
  <si>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</si>
  <si>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</si>
  <si>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</si>
  <si>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</si>
  <si>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</si>
  <si>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</si>
  <si>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</si>
  <si>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</si>
  <si>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</si>
  <si>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</si>
  <si>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</si>
  <si>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</si>
  <si>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</si>
  <si>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</si>
  <si>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</si>
  <si>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</si>
  <si>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</si>
  <si>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</si>
  <si>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</si>
  <si>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</si>
  <si>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</si>
  <si>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</si>
  <si>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</si>
  <si>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</si>
  <si>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</si>
  <si>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</si>
  <si>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</si>
  <si>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</si>
  <si>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</si>
  <si>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</si>
  <si>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</si>
  <si>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</si>
  <si>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</si>
  <si>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</si>
  <si>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</si>
  <si>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</si>
  <si>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</si>
  <si>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</si>
  <si>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</si>
  <si>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</si>
  <si>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</si>
  <si>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</si>
  <si>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</si>
  <si>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</si>
  <si>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</si>
  <si>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</si>
  <si>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</si>
  <si>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</si>
  <si>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</si>
  <si>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</si>
  <si>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</si>
  <si>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</si>
  <si>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</si>
  <si>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</si>
  <si>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</si>
  <si>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</si>
  <si>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</si>
  <si>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</si>
  <si>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</si>
  <si>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</si>
  <si>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</si>
  <si>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</si>
  <si>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</si>
  <si>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</si>
  <si>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</si>
  <si>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</si>
  <si>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</si>
  <si>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</si>
  <si>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</si>
  <si>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</si>
  <si>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</si>
  <si>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</si>
  <si>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</si>
  <si>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</si>
  <si>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</si>
  <si>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</si>
  <si>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</si>
  <si>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</si>
  <si>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</si>
  <si>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</si>
  <si>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</si>
  <si>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</si>
  <si>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</si>
  <si>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</si>
  <si>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</si>
  <si>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</si>
  <si>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</si>
  <si>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</si>
  <si>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</si>
  <si>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</si>
  <si>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</si>
  <si>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</si>
  <si>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</si>
  <si>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</si>
  <si>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</si>
  <si>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</si>
  <si>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</si>
  <si>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</si>
  <si>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</si>
  <si>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</si>
  <si>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</si>
  <si>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</si>
  <si>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</si>
  <si>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</si>
  <si>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</si>
  <si>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</si>
  <si>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</si>
  <si>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</si>
  <si>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</si>
  <si>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</si>
  <si>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</si>
  <si>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</si>
  <si>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</si>
  <si>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</si>
  <si>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</si>
  <si>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</si>
  <si>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</si>
  <si>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</si>
  <si>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</si>
  <si>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</si>
  <si>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</si>
  <si>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</si>
  <si>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</si>
  <si>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</si>
  <si>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</si>
  <si>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</si>
  <si>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</si>
  <si>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</si>
  <si>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</si>
  <si>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</si>
  <si>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</si>
  <si>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</si>
  <si>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</si>
  <si>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</si>
  <si>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</si>
  <si>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</si>
  <si>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</si>
  <si>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</si>
  <si>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</si>
  <si>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</si>
  <si>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</si>
  <si>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</si>
  <si>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</si>
  <si>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</si>
  <si>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</si>
  <si>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</si>
  <si>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</si>
  <si>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</si>
  <si>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</si>
  <si>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</si>
  <si>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</si>
  <si>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</si>
  <si>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</si>
  <si>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</si>
  <si>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</si>
  <si>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</si>
  <si>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</si>
  <si>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</si>
  <si>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</si>
  <si>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</si>
  <si>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</si>
  <si>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</si>
  <si>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</si>
  <si>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</si>
  <si>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</si>
  <si>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</si>
  <si>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</si>
  <si>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</si>
  <si>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</si>
  <si>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</si>
  <si>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</si>
  <si>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</si>
  <si>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</si>
  <si>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</si>
  <si>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</si>
  <si>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</si>
  <si>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</si>
  <si>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</si>
  <si>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</si>
  <si>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</si>
  <si>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</si>
  <si>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</si>
  <si>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</si>
  <si>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</si>
  <si>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</si>
  <si>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</si>
  <si>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</si>
  <si>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</si>
  <si>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</si>
  <si>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</si>
  <si>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</si>
  <si>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</si>
  <si>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</si>
  <si>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</si>
  <si>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</si>
  <si>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</si>
  <si>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</si>
  <si>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</si>
  <si>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</si>
  <si>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</si>
  <si>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</si>
  <si>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</si>
  <si>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</si>
  <si>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</si>
  <si>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</si>
  <si>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</si>
  <si>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</si>
  <si>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</si>
  <si>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</si>
  <si>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</si>
  <si>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</si>
  <si>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</si>
  <si>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</si>
  <si>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</si>
  <si>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</si>
  <si>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</si>
  <si>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</si>
  <si>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</si>
  <si>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</si>
  <si>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</si>
  <si>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</si>
  <si>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</si>
  <si>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</si>
  <si>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</si>
  <si>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</si>
  <si>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</si>
  <si>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</si>
  <si>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</si>
  <si>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</si>
  <si>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</si>
  <si>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</si>
  <si>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</si>
  <si>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</si>
  <si>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</si>
  <si>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</si>
  <si>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</si>
  <si>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</si>
  <si>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</si>
  <si>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</si>
  <si>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</si>
  <si>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</si>
  <si>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</si>
  <si>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</si>
  <si>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</si>
  <si>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</si>
  <si>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</si>
  <si>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</si>
  <si>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</si>
  <si>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</si>
  <si>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</si>
  <si>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</si>
  <si>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</si>
  <si>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</si>
  <si>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</si>
  <si>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</si>
  <si>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</si>
  <si>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</si>
  <si>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</si>
  <si>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</si>
  <si>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</si>
  <si>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</si>
  <si>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</si>
  <si>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</si>
  <si>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</si>
  <si>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</si>
  <si>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</si>
  <si>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</si>
  <si>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</si>
  <si>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</si>
  <si>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</si>
  <si>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</si>
  <si>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</si>
  <si>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</si>
  <si>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</si>
  <si>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</si>
  <si>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</si>
  <si>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</si>
  <si>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</si>
  <si>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</si>
  <si>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</si>
  <si>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</si>
  <si>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</si>
  <si>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</si>
  <si>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</si>
  <si>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</si>
  <si>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</si>
  <si>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</si>
  <si>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</si>
  <si>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</si>
  <si>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</si>
  <si>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</si>
  <si>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</si>
  <si>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</si>
  <si>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</si>
  <si>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</si>
  <si>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</si>
  <si>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</si>
  <si>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</si>
  <si>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</si>
  <si>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</si>
  <si>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</si>
  <si>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</si>
  <si>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</si>
  <si>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</si>
  <si>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</si>
  <si>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</si>
  <si>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</si>
  <si>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</si>
  <si>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</si>
  <si>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</si>
  <si>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</si>
  <si>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</si>
  <si>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</si>
  <si>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</si>
  <si>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</si>
  <si>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</si>
  <si>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</si>
  <si>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</si>
  <si>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</si>
  <si>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</si>
  <si>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</si>
  <si>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</si>
  <si>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</si>
  <si>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</si>
  <si>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</si>
  <si>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</si>
  <si>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</si>
  <si>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</si>
  <si>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</si>
  <si>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</si>
  <si>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</si>
  <si>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</si>
  <si>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</si>
  <si>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</si>
  <si>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</si>
  <si>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</si>
  <si>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</si>
  <si>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</si>
  <si>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</si>
  <si>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</si>
  <si>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</si>
  <si>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</si>
  <si>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</si>
  <si>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</si>
  <si>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</si>
  <si>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</si>
  <si>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</si>
  <si>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</si>
  <si>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</si>
  <si>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</si>
  <si>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</si>
  <si>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</si>
  <si>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</si>
  <si>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</si>
  <si>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</si>
  <si>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</si>
  <si>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</si>
  <si>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</si>
  <si>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</si>
  <si>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</si>
  <si>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</si>
  <si>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</si>
  <si>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</si>
  <si>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</si>
  <si>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</si>
  <si>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</si>
  <si>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</si>
  <si>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</si>
  <si>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</si>
  <si>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</si>
  <si>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</si>
  <si>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</si>
  <si>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</si>
  <si>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</si>
  <si>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</si>
  <si>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</si>
  <si>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</si>
  <si>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</si>
  <si>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</si>
  <si>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</si>
  <si>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</si>
  <si>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</si>
  <si>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</si>
  <si>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</si>
  <si>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</si>
  <si>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</si>
  <si>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</si>
  <si>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</si>
  <si>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</si>
  <si>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</si>
  <si>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</si>
  <si>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</si>
  <si>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</si>
  <si>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</si>
  <si>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</si>
  <si>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</si>
  <si>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</si>
  <si>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</si>
  <si>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</si>
  <si>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</si>
  <si>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</si>
  <si>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</si>
  <si>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</si>
  <si>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</si>
  <si>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</si>
  <si>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</si>
  <si>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</si>
  <si>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</si>
  <si>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</si>
  <si>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</si>
  <si>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</si>
  <si>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</si>
  <si>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</si>
  <si>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</si>
  <si>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</si>
  <si>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</si>
  <si>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</si>
  <si>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</si>
  <si>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</si>
  <si>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</si>
  <si>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</si>
  <si>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</si>
  <si>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</si>
  <si>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</si>
  <si>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</si>
  <si>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</si>
  <si>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</si>
  <si>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</si>
  <si>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</si>
  <si>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</si>
  <si>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</si>
  <si>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</si>
  <si>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</si>
  <si>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</si>
  <si>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</si>
  <si>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</si>
  <si>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</si>
  <si>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</si>
  <si>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</si>
  <si>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</si>
  <si>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</si>
  <si>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</si>
  <si>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</si>
  <si>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</si>
  <si>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</si>
  <si>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</si>
  <si>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</si>
  <si>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</si>
  <si>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</si>
  <si>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</si>
  <si>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</si>
  <si>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</si>
  <si>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</si>
  <si>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</si>
  <si>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</si>
  <si>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</si>
  <si>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</si>
  <si>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</si>
  <si>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</si>
  <si>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</si>
  <si>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</si>
  <si>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</si>
  <si>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</si>
  <si>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</si>
  <si>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</si>
  <si>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</si>
  <si>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</si>
  <si>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</si>
  <si>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</si>
  <si>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</si>
  <si>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</si>
  <si>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</si>
  <si>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</si>
  <si>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</si>
  <si>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</si>
  <si>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</si>
  <si>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</si>
  <si>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</si>
  <si>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</si>
  <si>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</si>
  <si>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</si>
  <si>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</si>
  <si>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</si>
  <si>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</si>
  <si>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</si>
  <si>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</si>
  <si>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</si>
  <si>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</si>
  <si>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</si>
  <si>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</si>
  <si>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</si>
  <si>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</si>
  <si>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</si>
  <si>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</si>
  <si>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</si>
  <si>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</si>
  <si>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</si>
  <si>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</si>
  <si>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</si>
  <si>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</si>
  <si>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</si>
  <si>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</si>
  <si>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</si>
  <si>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</si>
  <si>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</si>
  <si>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</si>
  <si>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</si>
  <si>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</si>
  <si>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</si>
  <si>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</si>
  <si>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</si>
  <si>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</si>
  <si>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</si>
  <si>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</si>
  <si>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</si>
  <si>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</si>
  <si>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</si>
  <si>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</si>
  <si>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</si>
  <si>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</si>
  <si>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</si>
  <si>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</si>
  <si>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</si>
  <si>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</si>
  <si>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</si>
  <si>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</si>
  <si>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</si>
  <si>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</si>
  <si>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</si>
  <si>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</si>
  <si>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</si>
  <si>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</si>
  <si>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</si>
  <si>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</si>
  <si>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</si>
  <si>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</si>
  <si>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</si>
  <si>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</si>
  <si>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</si>
  <si>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</si>
  <si>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</si>
  <si>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</si>
  <si>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</si>
  <si>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</si>
  <si>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</si>
  <si>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</si>
  <si>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</si>
  <si>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</si>
  <si>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</si>
  <si>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</si>
  <si>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</si>
  <si>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</si>
  <si>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</si>
  <si>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</si>
  <si>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</si>
  <si>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</si>
  <si>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</si>
  <si>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</si>
  <si>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</si>
  <si>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</si>
  <si>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</si>
  <si>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</si>
  <si>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</si>
  <si>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</si>
  <si>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</si>
  <si>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</si>
  <si>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</si>
  <si>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</si>
  <si>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</si>
  <si>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</si>
  <si>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</si>
  <si>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</si>
  <si>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</si>
  <si>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</si>
  <si>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</si>
  <si>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</si>
  <si>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</si>
  <si>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</si>
  <si>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</si>
  <si>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</si>
  <si>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</si>
  <si>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</si>
  <si>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</si>
  <si>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</si>
  <si>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</si>
  <si>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</si>
  <si>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</si>
  <si>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</si>
  <si>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</si>
  <si>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</si>
  <si>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</si>
  <si>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</si>
  <si>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</si>
  <si>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</si>
  <si>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</si>
  <si>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</si>
  <si>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</si>
  <si>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</si>
  <si>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</si>
  <si>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</si>
  <si>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</si>
  <si>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</si>
  <si>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</si>
  <si>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</si>
  <si>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</si>
  <si>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</si>
  <si>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</si>
  <si>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</si>
  <si>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</si>
  <si>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</si>
  <si>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</si>
  <si>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</si>
  <si>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</si>
  <si>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</si>
  <si>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</si>
  <si>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</si>
  <si>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</si>
  <si>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</si>
  <si>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</si>
  <si>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</si>
  <si>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</si>
  <si>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</si>
  <si>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</si>
  <si>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</si>
  <si>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</si>
  <si>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</si>
  <si>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</si>
  <si>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</si>
  <si>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</si>
  <si>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</si>
  <si>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</si>
  <si>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</si>
  <si>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</si>
  <si>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</si>
  <si>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</si>
  <si>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</si>
  <si>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</si>
  <si>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</si>
  <si>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</si>
  <si>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</si>
  <si>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</si>
  <si>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</si>
  <si>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</si>
  <si>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</si>
  <si>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</si>
  <si>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</si>
  <si>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</si>
  <si>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</si>
  <si>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</si>
  <si>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</si>
  <si>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</si>
  <si>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</si>
  <si>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</si>
  <si>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</si>
  <si>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</si>
  <si>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</si>
  <si>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</si>
  <si>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</si>
  <si>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</si>
  <si>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</si>
  <si>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</si>
  <si>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</si>
  <si>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</si>
  <si>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</si>
  <si>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</si>
  <si>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</si>
  <si>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</si>
  <si>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</si>
  <si>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</si>
  <si>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</si>
  <si>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</si>
  <si>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</si>
  <si>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</si>
  <si>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</si>
  <si>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</si>
  <si>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</si>
  <si>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</si>
  <si>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</si>
  <si>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</si>
  <si>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</si>
  <si>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</si>
  <si>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</si>
  <si>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</si>
  <si>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</si>
  <si>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</si>
  <si>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</si>
  <si>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</si>
  <si>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</si>
  <si>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</si>
  <si>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</si>
  <si>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</si>
  <si>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</si>
  <si>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</si>
  <si>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</si>
  <si>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</si>
  <si>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</si>
  <si>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</si>
  <si>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</si>
  <si>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</si>
  <si>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</si>
  <si>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</si>
  <si>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</si>
  <si>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</si>
  <si>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</si>
  <si>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</si>
  <si>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</si>
  <si>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</si>
  <si>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</si>
  <si>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</si>
  <si>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</si>
  <si>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</si>
  <si>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</si>
  <si>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</si>
  <si>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</si>
  <si>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</si>
  <si>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</si>
  <si>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</si>
  <si>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</si>
  <si>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</si>
  <si>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</si>
  <si>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</si>
  <si>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</si>
  <si>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</si>
  <si>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</si>
  <si>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</si>
  <si>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</si>
  <si>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</si>
  <si>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</si>
  <si>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</si>
  <si>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</si>
  <si>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</si>
  <si>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</si>
  <si>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</si>
  <si>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</si>
  <si>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</si>
  <si>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</si>
  <si>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</si>
  <si>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</si>
  <si>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</si>
  <si>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</si>
  <si>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</si>
  <si>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</si>
  <si>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</si>
  <si>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</si>
  <si>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</si>
  <si>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</si>
  <si>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</si>
  <si>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</si>
  <si>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</si>
  <si>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</si>
  <si>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</si>
  <si>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</si>
  <si>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</si>
  <si>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</si>
  <si>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</si>
  <si>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</si>
  <si>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</si>
  <si>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</si>
  <si>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</si>
  <si>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</si>
  <si>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</si>
  <si>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</si>
  <si>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</si>
  <si>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</si>
  <si>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</si>
  <si>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</si>
  <si>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</si>
  <si>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</si>
  <si>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</si>
  <si>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</si>
  <si>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</si>
  <si>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</si>
  <si>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</si>
  <si>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</si>
  <si>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</si>
  <si>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</si>
  <si>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</si>
  <si>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</si>
  <si>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</si>
  <si>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</si>
  <si>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</si>
  <si>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</si>
  <si>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</si>
  <si>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</si>
  <si>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</si>
  <si>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</si>
  <si>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</si>
  <si>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</si>
  <si>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</si>
  <si>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</si>
  <si>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</si>
  <si>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</si>
  <si>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</si>
  <si>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</si>
  <si>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</si>
  <si>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</si>
  <si>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</si>
  <si>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</si>
  <si>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</si>
  <si>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</si>
  <si>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</si>
  <si>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</si>
  <si>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</si>
  <si>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</si>
  <si>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</si>
  <si>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</si>
  <si>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</si>
  <si>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</si>
  <si>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</si>
  <si>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</si>
  <si>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</si>
  <si>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</si>
  <si>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</si>
  <si>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</si>
  <si>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</si>
  <si>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</si>
  <si>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</si>
  <si>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</si>
  <si>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</si>
  <si>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</si>
  <si>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</si>
  <si>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</si>
  <si>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</si>
  <si>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</si>
  <si>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</si>
  <si>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</si>
  <si>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</si>
  <si>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</si>
  <si>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</si>
  <si>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</si>
  <si>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</si>
  <si>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</si>
  <si>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</si>
  <si>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</si>
  <si>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</si>
  <si>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</si>
  <si>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</si>
  <si>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</si>
  <si>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</si>
  <si>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</si>
  <si>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</si>
  <si>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</si>
  <si>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</si>
  <si>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</si>
  <si>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</si>
  <si>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</si>
  <si>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</si>
  <si>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</si>
  <si>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</si>
  <si>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</si>
  <si>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</si>
  <si>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</si>
  <si>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</si>
  <si>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</si>
  <si>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</si>
  <si>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</si>
  <si>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</si>
  <si>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</si>
  <si>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</si>
  <si>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</si>
  <si>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</si>
  <si>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</si>
  <si>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</si>
  <si>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</si>
  <si>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</si>
  <si>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</si>
  <si>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</si>
  <si>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</si>
  <si>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</si>
  <si>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</si>
  <si>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</si>
  <si>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</si>
  <si>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</si>
  <si>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</si>
  <si>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</si>
  <si>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</si>
  <si>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</si>
  <si>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</si>
  <si>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</si>
  <si>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</si>
  <si>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</si>
  <si>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</si>
  <si>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</si>
  <si>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</si>
  <si>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</si>
  <si>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</si>
  <si>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</si>
  <si>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</si>
  <si>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</si>
  <si>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</si>
  <si>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</si>
  <si>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</si>
  <si>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</si>
  <si>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</si>
  <si>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</si>
  <si>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</si>
  <si>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</si>
  <si>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</si>
  <si>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</si>
  <si>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</si>
  <si>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</si>
  <si>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</si>
  <si>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</si>
  <si>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</si>
  <si>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</si>
  <si>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</si>
  <si>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</si>
  <si>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</si>
  <si>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</si>
  <si>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</si>
  <si>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</si>
  <si>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</si>
  <si>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</si>
  <si>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</si>
  <si>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</si>
  <si>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</si>
  <si>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</si>
  <si>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</si>
  <si>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</si>
  <si>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</si>
  <si>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</si>
  <si>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</si>
  <si>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</si>
  <si>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</si>
  <si>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</si>
  <si>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</si>
  <si>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</si>
  <si>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</si>
  <si>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</si>
  <si>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</si>
  <si>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</si>
  <si>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</si>
  <si>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</si>
  <si>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</si>
  <si>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</si>
  <si>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</si>
  <si>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</si>
  <si>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</si>
  <si>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</si>
  <si>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</si>
  <si>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</si>
  <si>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</si>
  <si>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</si>
  <si>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</si>
  <si>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</si>
  <si>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</si>
  <si>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</si>
  <si>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</si>
  <si>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</si>
  <si>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</si>
  <si>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</si>
  <si>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</si>
  <si>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</si>
  <si>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</si>
  <si>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</si>
  <si>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</si>
  <si>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</si>
  <si>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</si>
  <si>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</si>
  <si>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</si>
  <si>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</si>
  <si>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</si>
  <si>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</si>
  <si>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</si>
  <si>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</si>
  <si>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</si>
  <si>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</si>
  <si>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</si>
  <si>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</si>
  <si>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</si>
  <si>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</si>
  <si>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</si>
  <si>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</si>
  <si>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</si>
  <si>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</si>
  <si>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</si>
  <si>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</si>
  <si>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</si>
  <si>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</si>
  <si>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</si>
  <si>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</si>
  <si>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</si>
  <si>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</si>
  <si>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</si>
  <si>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</si>
  <si>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</si>
  <si>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</si>
  <si>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</si>
  <si>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</si>
  <si>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</si>
  <si>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</si>
  <si>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</si>
  <si>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</si>
  <si>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</si>
  <si>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</si>
  <si>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</si>
  <si>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</si>
  <si>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</si>
  <si>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</si>
  <si>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</si>
  <si>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</si>
  <si>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</si>
  <si>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</si>
  <si>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</si>
  <si>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</si>
  <si>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</si>
  <si>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</si>
  <si>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</si>
  <si>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</si>
  <si>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</si>
  <si>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</si>
  <si>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</si>
  <si>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</si>
  <si>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</si>
  <si>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</si>
  <si>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</si>
  <si>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</si>
  <si>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</si>
  <si>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</si>
  <si>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</si>
  <si>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</si>
  <si>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</si>
  <si>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</si>
  <si>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</si>
  <si>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</si>
  <si>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</si>
  <si>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</si>
  <si>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</si>
  <si>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</si>
  <si>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</si>
  <si>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</si>
  <si>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</si>
  <si>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</si>
  <si>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</si>
  <si>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</si>
  <si>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</si>
  <si>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</si>
  <si>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</si>
  <si>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</si>
  <si>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</si>
  <si>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</si>
  <si>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</si>
  <si>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</si>
  <si>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</si>
  <si>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</si>
  <si>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</si>
  <si>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</si>
  <si>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</si>
  <si>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</si>
  <si>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</si>
  <si>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</si>
  <si>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</si>
  <si>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</si>
  <si>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</si>
  <si>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</si>
  <si>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</si>
  <si>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</si>
  <si>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</si>
  <si>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</si>
  <si>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</si>
  <si>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</si>
  <si>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</si>
  <si>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</si>
  <si>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</si>
  <si>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</si>
  <si>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</si>
  <si>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</si>
  <si>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</si>
  <si>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</si>
  <si>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</si>
  <si>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</si>
  <si>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</si>
  <si>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</si>
  <si>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</si>
  <si>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</si>
  <si>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</si>
  <si>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</si>
  <si>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</si>
  <si>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</si>
  <si>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</si>
  <si>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</si>
  <si>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</si>
  <si>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</si>
  <si>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</si>
  <si>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</si>
  <si>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</si>
  <si>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</si>
  <si>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</si>
  <si>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</si>
  <si>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</si>
  <si>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</si>
  <si>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</si>
  <si>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</si>
  <si>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</si>
  <si>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</si>
  <si>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</si>
  <si>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</si>
  <si>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</si>
  <si>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</si>
  <si>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</si>
  <si>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</si>
  <si>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</si>
  <si>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</si>
  <si>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</si>
  <si>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</si>
  <si>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</si>
  <si>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</si>
  <si>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</si>
  <si>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</si>
  <si>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</si>
  <si>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</si>
  <si>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</si>
  <si>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</si>
  <si>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</si>
  <si>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</si>
  <si>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</si>
  <si>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</si>
  <si>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</si>
  <si>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</si>
  <si>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</si>
  <si>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</si>
  <si>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</si>
  <si>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</si>
  <si>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</si>
  <si>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</si>
  <si>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</si>
  <si>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</si>
  <si>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</si>
  <si>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</si>
  <si>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</si>
  <si>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</si>
  <si>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</si>
  <si>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</si>
  <si>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</si>
  <si>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</si>
  <si>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</si>
  <si>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</si>
  <si>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</si>
  <si>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</si>
  <si>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</si>
  <si>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</si>
  <si>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</si>
  <si>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</si>
  <si>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</si>
  <si>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</si>
  <si>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</si>
  <si>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</si>
  <si>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</si>
  <si>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</si>
  <si>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</si>
  <si>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</si>
  <si>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</si>
  <si>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</si>
  <si>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</si>
  <si>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</si>
  <si>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</si>
  <si>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</si>
  <si>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</si>
  <si>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</si>
  <si>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</si>
  <si>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</si>
  <si>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</si>
  <si>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</si>
  <si>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</si>
  <si>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</si>
  <si>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</si>
  <si>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</si>
  <si>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</si>
  <si>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</si>
  <si>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</si>
  <si>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</si>
  <si>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</si>
  <si>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</si>
  <si>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</si>
  <si>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</si>
  <si>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</si>
  <si>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</si>
  <si>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</si>
  <si>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</si>
  <si>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</si>
  <si>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</si>
  <si>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</si>
  <si>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</si>
  <si>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</si>
  <si>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</si>
  <si>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</si>
  <si>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</si>
  <si>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</si>
  <si>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</si>
  <si>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</si>
  <si>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</si>
  <si>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</si>
  <si>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</si>
  <si>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</si>
  <si>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</si>
  <si>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</si>
  <si>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</si>
  <si>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</si>
  <si>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</si>
  <si>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</si>
  <si>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</si>
  <si>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</si>
  <si>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</si>
  <si>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</si>
  <si>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</si>
  <si>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</si>
  <si>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</si>
  <si>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</si>
  <si>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</si>
  <si>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</si>
  <si>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</si>
  <si>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</si>
  <si>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</si>
  <si>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</si>
  <si>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</si>
  <si>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</si>
  <si>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</si>
  <si>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</si>
  <si>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</si>
  <si>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</si>
  <si>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</si>
  <si>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</si>
  <si>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</si>
  <si>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</si>
  <si>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</si>
  <si>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</si>
  <si>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</si>
  <si>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</si>
  <si>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</si>
  <si>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</si>
  <si>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</si>
  <si>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</si>
  <si>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</si>
  <si>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</si>
  <si>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</si>
  <si>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</si>
  <si>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</si>
  <si>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</si>
  <si>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</si>
  <si>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</si>
  <si>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</si>
  <si>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</si>
  <si>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</si>
  <si>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</si>
  <si>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</si>
  <si>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</si>
  <si>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</si>
  <si>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</si>
  <si>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</si>
  <si>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</si>
  <si>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</si>
  <si>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</si>
  <si>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</si>
  <si>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</si>
  <si>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</si>
  <si>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</si>
  <si>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</si>
  <si>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</si>
  <si>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</si>
  <si>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</si>
  <si>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</si>
  <si>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</si>
  <si>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</si>
  <si>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</si>
  <si>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</si>
  <si>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</si>
  <si>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</si>
  <si>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</si>
  <si>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</si>
  <si>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</si>
  <si>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</si>
  <si>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</si>
  <si>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</si>
  <si>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</si>
  <si>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</si>
  <si>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</si>
  <si>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</si>
  <si>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</si>
  <si>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</si>
  <si>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</si>
  <si>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</si>
  <si>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</si>
  <si>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</si>
  <si>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</si>
  <si>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</si>
  <si>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</si>
  <si>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</si>
  <si>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</si>
  <si>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</si>
  <si>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</si>
  <si>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</si>
  <si>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</si>
  <si>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</si>
  <si>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</si>
  <si>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</si>
  <si>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</si>
  <si>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</si>
  <si>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</si>
  <si>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</si>
  <si>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</si>
  <si>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</si>
  <si>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</si>
  <si>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</si>
  <si>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</si>
  <si>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</si>
  <si>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</si>
  <si>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</si>
  <si>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</si>
  <si>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</si>
  <si>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</si>
  <si>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</si>
  <si>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</si>
  <si>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</si>
  <si>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</si>
  <si>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</si>
  <si>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</si>
  <si>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</si>
  <si>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</si>
  <si>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</si>
  <si>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</si>
  <si>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</si>
  <si>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</si>
  <si>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</si>
  <si>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</si>
  <si>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</si>
  <si>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</si>
  <si>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</si>
  <si>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</si>
  <si>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</si>
  <si>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</si>
  <si>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</si>
  <si>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</si>
  <si>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</si>
  <si>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</si>
  <si>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</si>
  <si>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</si>
  <si>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</si>
  <si>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</si>
  <si>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</si>
  <si>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</si>
  <si>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</si>
  <si>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</si>
  <si>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</si>
  <si>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</si>
  <si>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</si>
  <si>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</si>
  <si>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</si>
  <si>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</si>
  <si>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</si>
  <si>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</si>
  <si>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</si>
  <si>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</si>
  <si>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</si>
  <si>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</si>
  <si>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</si>
  <si>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</si>
  <si>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</si>
  <si>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</si>
  <si>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</si>
  <si>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</si>
  <si>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</si>
  <si>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</si>
  <si>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</si>
  <si>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</si>
  <si>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</si>
  <si>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</si>
  <si>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</si>
  <si>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</si>
  <si>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</si>
  <si>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</si>
  <si>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</si>
  <si>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</si>
  <si>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</si>
  <si>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</si>
  <si>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</si>
  <si>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</si>
  <si>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</si>
  <si>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</si>
  <si>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</si>
  <si>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</si>
  <si>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</si>
  <si>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</si>
  <si>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</si>
  <si>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</si>
  <si>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</si>
  <si>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</si>
  <si>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</si>
  <si>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</si>
  <si>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</si>
  <si>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</si>
  <si>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</si>
  <si>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</si>
  <si>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</si>
  <si>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</si>
  <si>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</si>
  <si>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</si>
  <si>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</si>
  <si>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</si>
  <si>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</si>
  <si>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</si>
  <si>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</si>
  <si>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</si>
  <si>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</si>
  <si>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</si>
  <si>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</si>
  <si>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</si>
  <si>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</si>
  <si>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</si>
  <si>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</si>
  <si>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</si>
  <si>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</si>
  <si>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</si>
  <si>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</si>
  <si>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</si>
  <si>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</si>
  <si>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</si>
  <si>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</si>
  <si>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</si>
  <si>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</si>
  <si>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</si>
  <si>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</si>
  <si>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</si>
  <si>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</si>
  <si>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</si>
  <si>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</si>
  <si>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</si>
  <si>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</si>
  <si>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</si>
  <si>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</si>
  <si>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</si>
  <si>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</si>
  <si>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</si>
  <si>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</si>
  <si>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</si>
  <si>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</si>
  <si>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</si>
  <si>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</si>
  <si>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</si>
  <si>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</si>
  <si>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</si>
  <si>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</si>
  <si>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</si>
  <si>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</si>
  <si>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</si>
  <si>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</si>
  <si>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</si>
  <si>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</si>
  <si>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</si>
  <si>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</si>
  <si>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</si>
  <si>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</si>
  <si>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</si>
  <si>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</si>
  <si>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</si>
  <si>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</si>
  <si>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</si>
  <si>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</si>
  <si>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</si>
  <si>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</si>
  <si>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</si>
  <si>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</si>
  <si>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</si>
  <si>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</si>
  <si>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</si>
  <si>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</si>
  <si>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</si>
  <si>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</si>
  <si>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</si>
  <si>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</si>
  <si>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</si>
  <si>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</si>
  <si>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</si>
  <si>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</si>
  <si>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</si>
  <si>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</si>
  <si>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</si>
  <si>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</si>
  <si>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</si>
  <si>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</si>
  <si>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</si>
  <si>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</si>
  <si>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</si>
  <si>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</si>
  <si>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</si>
  <si>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</si>
  <si>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</si>
  <si>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</si>
  <si>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</si>
  <si>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</si>
  <si>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</si>
  <si>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</si>
  <si>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</si>
  <si>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</si>
  <si>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</si>
  <si>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</si>
  <si>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</si>
  <si>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</si>
  <si>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</si>
  <si>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</si>
  <si>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</si>
  <si>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</si>
  <si>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</si>
  <si>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</si>
  <si>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</si>
  <si>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</si>
  <si>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</si>
  <si>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</si>
  <si>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</si>
  <si>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</si>
  <si>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</si>
  <si>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</si>
  <si>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</si>
  <si>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</si>
  <si>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</si>
  <si>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</si>
  <si>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</si>
  <si>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</si>
  <si>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</si>
  <si>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</si>
  <si>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</si>
  <si>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</si>
  <si>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</si>
  <si>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</si>
  <si>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</si>
  <si>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</si>
  <si>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</si>
  <si>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</si>
  <si>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</si>
  <si>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</si>
  <si>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</si>
  <si>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</si>
  <si>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</si>
  <si>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</si>
  <si>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</si>
  <si>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</si>
  <si>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</si>
  <si>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</si>
  <si>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</si>
  <si>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</si>
  <si>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</si>
  <si>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</si>
  <si>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</si>
  <si>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</si>
  <si>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</si>
  <si>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</si>
  <si>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</si>
  <si>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</si>
  <si>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</si>
  <si>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</si>
  <si>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</si>
  <si>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</si>
  <si>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</si>
  <si>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</si>
  <si>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</si>
  <si>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</si>
  <si>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</si>
  <si>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</si>
  <si>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</si>
  <si>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</si>
  <si>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</si>
  <si>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</si>
  <si>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</si>
  <si>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</si>
  <si>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</si>
  <si>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</si>
  <si>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</si>
  <si>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</si>
  <si>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</si>
  <si>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</si>
  <si>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</si>
  <si>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</si>
  <si>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</si>
  <si>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</si>
  <si>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</si>
  <si>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</si>
  <si>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</si>
  <si>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</si>
  <si>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</si>
  <si>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</si>
  <si>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</si>
  <si>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</si>
  <si>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</si>
  <si>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</si>
  <si>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</si>
  <si>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</si>
  <si>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</si>
  <si>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</si>
  <si>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</si>
  <si>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</si>
  <si>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</si>
  <si>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</si>
  <si>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</si>
  <si>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</si>
  <si>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</si>
  <si>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</si>
  <si>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</si>
  <si>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</si>
  <si>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</si>
  <si>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</si>
  <si>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</si>
  <si>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</si>
  <si>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</si>
  <si>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</si>
  <si>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</si>
  <si>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</si>
  <si>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</si>
  <si>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</si>
  <si>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</si>
  <si>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</si>
  <si>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</si>
  <si>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</si>
  <si>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</si>
  <si>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</si>
  <si>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</si>
  <si>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</si>
  <si>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</si>
  <si>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</si>
  <si>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</si>
  <si>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</si>
  <si>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</si>
  <si>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</si>
  <si>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</si>
  <si>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</si>
  <si>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</si>
  <si>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</si>
  <si>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</si>
  <si>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</si>
  <si>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</si>
  <si>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</si>
  <si>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</si>
  <si>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</si>
  <si>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</si>
  <si>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</si>
  <si>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</si>
  <si>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</si>
  <si>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</si>
  <si>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</si>
  <si>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</si>
  <si>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</si>
  <si>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</si>
  <si>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</si>
  <si>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</si>
  <si>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</si>
  <si>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</si>
  <si>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</si>
  <si>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</si>
  <si>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</si>
  <si>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</si>
  <si>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</si>
  <si>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</si>
  <si>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</si>
  <si>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</si>
  <si>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</si>
  <si>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</si>
  <si>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</si>
  <si>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</si>
  <si>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</si>
  <si>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</si>
  <si>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</si>
  <si>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</si>
  <si>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</si>
  <si>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</si>
  <si>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</si>
  <si>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</si>
  <si>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</si>
  <si>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</si>
  <si>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</si>
  <si>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</si>
  <si>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</si>
  <si>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</si>
  <si>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</si>
  <si>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</si>
  <si>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</si>
  <si>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</si>
  <si>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</si>
  <si>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</si>
  <si>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</si>
  <si>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</si>
  <si>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</si>
  <si>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</si>
  <si>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</si>
  <si>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</si>
  <si>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</si>
  <si>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</si>
  <si>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</si>
  <si>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</si>
  <si>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</si>
  <si>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</si>
  <si>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</si>
  <si>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</si>
  <si>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</si>
  <si>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</si>
  <si>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</si>
  <si>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</si>
  <si>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</si>
  <si>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</si>
  <si>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</si>
  <si>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</si>
  <si>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</si>
  <si>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</si>
  <si>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</si>
  <si>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</si>
  <si>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</si>
  <si>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</si>
  <si>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</si>
  <si>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</si>
  <si>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</si>
  <si>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</si>
  <si>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</si>
  <si>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</si>
  <si>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</si>
  <si>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</si>
  <si>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</si>
  <si>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</si>
  <si>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</si>
  <si>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</si>
  <si>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</si>
  <si>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</si>
  <si>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</si>
  <si>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</si>
  <si>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</si>
  <si>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</si>
  <si>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</si>
  <si>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</si>
  <si>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</si>
  <si>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</si>
  <si>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</si>
  <si>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</si>
  <si>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</si>
  <si>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</si>
  <si>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</si>
  <si>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</si>
  <si>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</si>
  <si>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</si>
  <si>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</si>
  <si>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</si>
  <si>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</si>
  <si>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</si>
  <si>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</si>
  <si>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</si>
  <si>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</si>
  <si>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</si>
  <si>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</si>
  <si>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</si>
  <si>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</si>
  <si>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</si>
  <si>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</si>
  <si>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</si>
  <si>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</si>
  <si>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</si>
  <si>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</si>
  <si>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</si>
  <si>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</si>
  <si>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</si>
  <si>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</si>
  <si>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</si>
  <si>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</si>
  <si>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</si>
  <si>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</si>
  <si>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</si>
  <si>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</si>
  <si>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</si>
  <si>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</si>
  <si>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</si>
  <si>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</si>
  <si>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</si>
  <si>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</si>
  <si>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</si>
  <si>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</si>
  <si>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</si>
  <si>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</si>
  <si>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</si>
  <si>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</si>
  <si>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</si>
  <si>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</si>
  <si>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</si>
  <si>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</si>
  <si>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</si>
  <si>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</si>
  <si>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</si>
  <si>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</si>
  <si>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</si>
  <si>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</si>
  <si>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</si>
  <si>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</si>
  <si>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</si>
  <si>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</si>
  <si>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</si>
  <si>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</si>
  <si>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</si>
  <si>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</si>
  <si>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</si>
  <si>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</si>
  <si>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</si>
  <si>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</si>
  <si>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</si>
  <si>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</si>
  <si>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</si>
  <si>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</si>
  <si>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</si>
  <si>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</si>
  <si>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</si>
  <si>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</si>
  <si>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</si>
  <si>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</si>
  <si>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</si>
  <si>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</si>
  <si>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</si>
  <si>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</si>
  <si>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</si>
  <si>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</si>
  <si>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</si>
  <si>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</si>
  <si>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</si>
  <si>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</si>
  <si>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</si>
  <si>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</si>
  <si>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</si>
  <si>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</si>
  <si>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</si>
  <si>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</si>
  <si>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</si>
  <si>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</si>
  <si>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</si>
  <si>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</si>
  <si>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</si>
  <si>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</si>
  <si>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</si>
  <si>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</si>
  <si>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</si>
  <si>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</si>
  <si>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</si>
  <si>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</si>
  <si>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</si>
  <si>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</si>
  <si>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</si>
  <si>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</si>
  <si>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</si>
  <si>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</si>
  <si>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</si>
  <si>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</si>
  <si>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</si>
  <si>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</si>
  <si>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</si>
  <si>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</si>
  <si>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</si>
  <si>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</si>
  <si>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</si>
  <si>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</si>
  <si>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</si>
  <si>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</si>
  <si>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</si>
  <si>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</si>
  <si>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</si>
  <si>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</si>
  <si>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</si>
  <si>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</si>
  <si>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</si>
  <si>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</si>
  <si>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</si>
  <si>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</si>
  <si>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</si>
  <si>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</si>
  <si>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</si>
  <si>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</si>
  <si>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</si>
  <si>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</si>
  <si>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</si>
  <si>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</si>
  <si>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</si>
  <si>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</si>
  <si>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</si>
  <si>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</si>
  <si>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</si>
  <si>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</si>
  <si>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</si>
  <si>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</si>
  <si>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</si>
  <si>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</si>
  <si>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</si>
  <si>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</si>
  <si>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</si>
  <si>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</si>
  <si>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</si>
  <si>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</si>
  <si>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</si>
  <si>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</si>
  <si>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</si>
  <si>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</si>
  <si>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</si>
  <si>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</si>
  <si>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</si>
  <si>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</si>
  <si>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</si>
  <si>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</si>
  <si>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</si>
  <si>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</si>
  <si>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</si>
  <si>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</si>
  <si>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</si>
  <si>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</si>
  <si>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</si>
  <si>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</si>
  <si>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</si>
  <si>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</si>
  <si>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</si>
  <si>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</si>
  <si>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</si>
  <si>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</si>
  <si>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</si>
  <si>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</si>
  <si>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</si>
  <si>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</si>
  <si>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</si>
  <si>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</si>
  <si>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</si>
  <si>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</si>
  <si>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</si>
  <si>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</si>
  <si>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</si>
  <si>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</si>
  <si>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</si>
  <si>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</si>
  <si>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</si>
  <si>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</si>
  <si>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</si>
  <si>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</si>
  <si>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</si>
  <si>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</si>
  <si>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</si>
  <si>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</si>
  <si>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</si>
  <si>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</si>
  <si>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</si>
  <si>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</si>
  <si>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</si>
  <si>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</si>
  <si>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</si>
  <si>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</si>
  <si>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</si>
  <si>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</si>
  <si>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</si>
  <si>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</si>
  <si>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</si>
  <si>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</si>
  <si>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</si>
  <si>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</si>
  <si>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</si>
  <si>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</si>
  <si>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</si>
  <si>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</si>
  <si>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</si>
  <si>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</si>
  <si>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</si>
  <si>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</si>
  <si>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</si>
  <si>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</si>
  <si>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</si>
  <si>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</si>
  <si>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</si>
  <si>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</si>
  <si>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</si>
  <si>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</si>
  <si>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</si>
  <si>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</si>
  <si>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</si>
  <si>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</si>
  <si>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</si>
  <si>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</si>
  <si>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</si>
  <si>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</si>
  <si>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</si>
  <si>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</si>
  <si>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</si>
  <si>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</si>
  <si>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</si>
  <si>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</si>
  <si>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</si>
  <si>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</si>
  <si>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</si>
  <si>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</si>
  <si>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</si>
  <si>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</si>
  <si>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</si>
  <si>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</si>
  <si>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</si>
  <si>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</si>
  <si>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</si>
  <si>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</si>
  <si>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</si>
  <si>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</si>
  <si>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</si>
  <si>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</si>
  <si>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</si>
  <si>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</si>
  <si>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</si>
  <si>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</si>
  <si>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</si>
  <si>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</si>
  <si>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</si>
  <si>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</si>
  <si>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</si>
  <si>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</si>
  <si>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</si>
  <si>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</si>
  <si>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</si>
  <si>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</si>
  <si>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</si>
  <si>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</si>
  <si>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</si>
  <si>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</si>
  <si>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</si>
  <si>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</si>
  <si>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</si>
  <si>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</si>
  <si>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</si>
  <si>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</si>
  <si>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</si>
  <si>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</si>
  <si>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</si>
  <si>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</si>
  <si>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</si>
  <si>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</si>
  <si>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</si>
  <si>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</si>
  <si>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</si>
  <si>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</si>
  <si>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</si>
  <si>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</si>
  <si>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</si>
  <si>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</si>
  <si>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</si>
  <si>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</si>
  <si>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</si>
  <si>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</si>
  <si>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</si>
  <si>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</si>
  <si>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</si>
  <si>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</si>
  <si>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</si>
  <si>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</si>
  <si>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</si>
  <si>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</si>
  <si>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</si>
  <si>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</si>
  <si>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</si>
  <si>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</si>
  <si>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</si>
  <si>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</si>
  <si>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</si>
  <si>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</si>
  <si>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</si>
  <si>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</si>
  <si>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</si>
  <si>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</si>
  <si>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</si>
  <si>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</si>
  <si>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</si>
  <si>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</si>
  <si>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</si>
  <si>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</si>
  <si>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</si>
  <si>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</si>
  <si>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</si>
  <si>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</si>
  <si>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</si>
  <si>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</si>
  <si>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</si>
  <si>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</si>
  <si>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</si>
  <si>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</si>
  <si>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</si>
  <si>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</si>
  <si>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</si>
  <si>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</si>
  <si>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</si>
  <si>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</si>
  <si>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</si>
  <si>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</si>
  <si>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</si>
  <si>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</si>
  <si>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</si>
  <si>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</si>
  <si>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</si>
  <si>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</si>
  <si>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</si>
  <si>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</si>
  <si>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</si>
  <si>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</si>
  <si>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</si>
  <si>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</si>
  <si>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</si>
  <si>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</si>
  <si>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</si>
  <si>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</si>
  <si>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</si>
  <si>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</si>
  <si>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</si>
  <si>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</si>
  <si>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</si>
  <si>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</si>
  <si>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</si>
  <si>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</si>
  <si>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</si>
  <si>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</si>
  <si>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</si>
  <si>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</si>
  <si>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</si>
  <si>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</si>
  <si>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</si>
  <si>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</si>
  <si>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</si>
  <si>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</si>
  <si>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</si>
  <si>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</si>
  <si>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</si>
  <si>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</si>
  <si>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</si>
  <si>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</si>
  <si>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</si>
  <si>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</si>
  <si>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</si>
  <si>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</si>
  <si>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</si>
  <si>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</si>
  <si>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</si>
  <si>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</si>
  <si>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</si>
  <si>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</si>
  <si>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</si>
  <si>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</si>
  <si>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</si>
  <si>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</si>
  <si>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</si>
  <si>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</si>
  <si>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</si>
  <si>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</si>
  <si>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</si>
  <si>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</si>
  <si>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</si>
  <si>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</si>
  <si>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</si>
  <si>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</si>
  <si>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</si>
  <si>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</si>
  <si>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</si>
  <si>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</si>
  <si>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</si>
  <si>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</si>
  <si>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</si>
  <si>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</si>
  <si>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</si>
  <si>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</si>
  <si>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</si>
  <si>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</si>
  <si>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</si>
  <si>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</si>
  <si>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</si>
  <si>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</si>
  <si>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</si>
  <si>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</si>
  <si>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</si>
  <si>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</si>
  <si>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</si>
  <si>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</si>
  <si>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</si>
  <si>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</si>
  <si>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</si>
  <si>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</si>
  <si>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</si>
  <si>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</si>
  <si>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</si>
  <si>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</si>
  <si>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</si>
  <si>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</si>
  <si>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</si>
  <si>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</si>
  <si>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</si>
  <si>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</si>
  <si>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</si>
  <si>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</si>
  <si>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</si>
  <si>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</si>
  <si>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</si>
  <si>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</si>
  <si>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</si>
  <si>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</si>
  <si>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</si>
  <si>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</si>
  <si>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</si>
  <si>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</si>
  <si>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</si>
  <si>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</si>
  <si>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</si>
  <si>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</si>
  <si>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</si>
  <si>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</si>
  <si>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</si>
  <si>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</si>
  <si>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</si>
  <si>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</si>
  <si>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</si>
  <si>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</si>
  <si>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</si>
  <si>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</si>
  <si>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</si>
  <si>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</si>
  <si>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</si>
  <si>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</si>
  <si>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</si>
  <si>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</si>
  <si>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</si>
  <si>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</si>
  <si>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</si>
  <si>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</si>
  <si>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</si>
  <si>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</si>
  <si>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</si>
  <si>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</si>
  <si>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</si>
  <si>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</si>
  <si>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</si>
  <si>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</si>
  <si>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</si>
  <si>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</si>
  <si>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</si>
  <si>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</si>
  <si>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</si>
  <si>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</si>
  <si>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</si>
  <si>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</si>
  <si>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</si>
  <si>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</si>
  <si>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</si>
  <si>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</si>
  <si>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</si>
  <si>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</si>
  <si>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</si>
  <si>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</si>
  <si>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</si>
  <si>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</si>
  <si>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</si>
  <si>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</si>
  <si>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</si>
  <si>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</si>
  <si>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</si>
  <si>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</si>
  <si>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</si>
  <si>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</si>
  <si>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</si>
  <si>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</si>
  <si>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</si>
  <si>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</si>
  <si>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</si>
  <si>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</si>
  <si>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</si>
  <si>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</si>
  <si>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</si>
  <si>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</si>
  <si>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</si>
  <si>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</si>
  <si>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</si>
  <si>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</si>
  <si>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</si>
  <si>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</si>
  <si>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</si>
  <si>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</si>
  <si>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</si>
  <si>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</si>
  <si>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</si>
  <si>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</si>
  <si>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</si>
  <si>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</si>
  <si>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</si>
  <si>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</si>
  <si>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</si>
  <si>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</si>
  <si>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</si>
  <si>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</si>
  <si>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</si>
  <si>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</si>
  <si>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</si>
  <si>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</si>
  <si>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</si>
  <si>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</si>
  <si>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</si>
  <si>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</si>
  <si>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</si>
  <si>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</si>
  <si>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</si>
  <si>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</si>
  <si>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</si>
  <si>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</si>
  <si>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</si>
  <si>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</si>
  <si>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</si>
  <si>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</si>
  <si>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</si>
  <si>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</si>
  <si>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</si>
  <si>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</si>
  <si>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</si>
  <si>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</si>
  <si>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</si>
  <si>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</si>
  <si>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</si>
  <si>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</si>
  <si>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</si>
  <si>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</si>
  <si>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</si>
  <si>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</si>
  <si>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</si>
  <si>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</si>
  <si>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</si>
  <si>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</si>
  <si>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</si>
  <si>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</si>
  <si>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</si>
  <si>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</si>
  <si>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</si>
  <si>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</si>
  <si>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</si>
  <si>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</si>
  <si>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</si>
  <si>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</si>
  <si>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</si>
  <si>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</si>
  <si>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</si>
  <si>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</si>
  <si>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</si>
  <si>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</si>
  <si>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</si>
  <si>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</si>
  <si>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</si>
  <si>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</si>
  <si>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</si>
  <si>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</si>
  <si>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</si>
  <si>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</si>
  <si>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</si>
  <si>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</si>
  <si>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</si>
  <si>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</si>
  <si>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</si>
  <si>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</si>
  <si>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</si>
  <si>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</si>
  <si>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</si>
  <si>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</si>
  <si>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</si>
  <si>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</si>
  <si>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</si>
  <si>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</si>
  <si>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</si>
  <si>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</si>
  <si>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</si>
  <si>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</si>
  <si>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</si>
  <si>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</si>
  <si>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</si>
  <si>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</si>
  <si>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</si>
  <si>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</si>
  <si>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</si>
  <si>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</si>
  <si>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</si>
  <si>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</si>
  <si>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</si>
  <si>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</si>
  <si>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</si>
  <si>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</si>
  <si>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</si>
  <si>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</si>
  <si>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</si>
  <si>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</si>
  <si>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</si>
  <si>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</si>
  <si>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</si>
  <si>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</si>
  <si>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</si>
  <si>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</si>
  <si>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</si>
  <si>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</si>
  <si>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</si>
  <si>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</si>
  <si>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</si>
  <si>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</si>
  <si>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</si>
  <si>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</si>
  <si>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</si>
  <si>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</si>
  <si>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</si>
  <si>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</si>
  <si>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</si>
  <si>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</si>
  <si>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</si>
  <si>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</si>
  <si>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</si>
  <si>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</si>
  <si>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</si>
  <si>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</si>
  <si>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</si>
  <si>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</si>
  <si>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</si>
  <si>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</si>
  <si>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</si>
  <si>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</si>
  <si>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</si>
  <si>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</si>
  <si>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</si>
  <si>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</si>
  <si>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</si>
  <si>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</si>
  <si>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</si>
  <si>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</si>
  <si>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</si>
  <si>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</si>
  <si>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</si>
  <si>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</si>
  <si>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</si>
  <si>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</si>
  <si>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</si>
  <si>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</si>
  <si>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</si>
  <si>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</si>
  <si>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</si>
  <si>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</si>
  <si>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</si>
  <si>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</si>
  <si>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</si>
  <si>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</si>
  <si>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</si>
  <si>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</si>
  <si>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</si>
  <si>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</si>
  <si>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</si>
  <si>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</si>
  <si>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</si>
  <si>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</si>
  <si>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</si>
  <si>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</si>
  <si>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</si>
  <si>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</si>
  <si>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</si>
  <si>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</si>
  <si>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</si>
  <si>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</si>
  <si>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</si>
  <si>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</si>
  <si>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</si>
  <si>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</si>
  <si>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</si>
  <si>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</si>
  <si>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</si>
  <si>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</si>
  <si>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</si>
  <si>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</si>
  <si>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</si>
  <si>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</si>
  <si>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</si>
  <si>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</si>
  <si>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</si>
  <si>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</si>
  <si>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</si>
  <si>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</si>
  <si>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</si>
  <si>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</si>
  <si>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</si>
  <si>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</si>
  <si>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</si>
  <si>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</si>
  <si>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</si>
  <si>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</si>
  <si>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</si>
  <si>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</si>
  <si>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</si>
  <si>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</si>
  <si>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</si>
  <si>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</si>
  <si>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</si>
  <si>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</si>
  <si>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</si>
  <si>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</si>
  <si>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</si>
  <si>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</si>
  <si>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</si>
  <si>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</si>
  <si>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</si>
  <si>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</si>
  <si>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</si>
  <si>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</si>
  <si>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</si>
  <si>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</si>
  <si>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</si>
  <si>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</si>
  <si>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</si>
  <si>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</si>
  <si>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</si>
  <si>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</si>
  <si>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</si>
  <si>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</si>
  <si>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</si>
  <si>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</si>
  <si>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</si>
  <si>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</si>
  <si>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</si>
  <si>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</si>
  <si>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</si>
  <si>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</si>
  <si>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</si>
  <si>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</si>
  <si>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</si>
  <si>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</si>
  <si>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</si>
  <si>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</si>
  <si>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</si>
  <si>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</si>
  <si>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</si>
  <si>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</si>
  <si>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</si>
  <si>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</si>
  <si>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</si>
  <si>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</si>
  <si>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</si>
  <si>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</si>
  <si>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</si>
  <si>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</si>
  <si>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</si>
  <si>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</si>
  <si>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</si>
  <si>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</si>
  <si>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</si>
  <si>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</si>
  <si>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</si>
  <si>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</si>
  <si>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</si>
  <si>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</si>
  <si>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</si>
  <si>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</si>
  <si>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</si>
  <si>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</si>
  <si>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</si>
  <si>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</si>
  <si>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</si>
  <si>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</si>
  <si>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</si>
  <si>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</si>
  <si>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</si>
  <si>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</si>
  <si>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</si>
  <si>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</si>
  <si>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</si>
  <si>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</si>
  <si>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</si>
  <si>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</si>
  <si>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</si>
  <si>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</si>
  <si>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</si>
  <si>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</si>
  <si>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</si>
  <si>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</si>
  <si>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</si>
  <si>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</si>
  <si>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</si>
  <si>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</si>
  <si>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</si>
  <si>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</si>
  <si>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</si>
  <si>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</si>
  <si>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</si>
  <si>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</si>
  <si>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</si>
  <si>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</si>
  <si>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</si>
  <si>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</si>
  <si>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</si>
  <si>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</si>
  <si>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</si>
  <si>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</si>
  <si>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</si>
  <si>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</si>
  <si>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</si>
  <si>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</si>
  <si>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</si>
  <si>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</si>
  <si>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</si>
  <si>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</si>
  <si>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</si>
  <si>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</si>
  <si>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</si>
  <si>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</si>
  <si>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</si>
  <si>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</si>
  <si>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</si>
  <si>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</si>
  <si>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</si>
  <si>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</si>
  <si>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</si>
  <si>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</si>
  <si>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</si>
  <si>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</si>
  <si>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</si>
  <si>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</si>
  <si>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</si>
  <si>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</si>
  <si>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</si>
  <si>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</si>
  <si>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</si>
  <si>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</si>
  <si>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</si>
  <si>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</si>
  <si>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</si>
  <si>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</si>
  <si>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</si>
  <si>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</si>
  <si>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</si>
  <si>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</si>
  <si>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</si>
  <si>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</si>
  <si>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</si>
  <si>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</si>
  <si>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</si>
  <si>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</si>
  <si>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</si>
  <si>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</si>
  <si>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</si>
  <si>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</si>
  <si>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</si>
  <si>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</si>
  <si>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</si>
  <si>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</si>
  <si>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</si>
  <si>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</si>
  <si>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</si>
  <si>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</si>
  <si>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</si>
  <si>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</si>
  <si>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</si>
  <si>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</si>
  <si>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</si>
  <si>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</si>
  <si>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</si>
  <si>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</si>
  <si>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</si>
  <si>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</si>
  <si>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</si>
  <si>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</si>
  <si>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</si>
  <si>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</si>
  <si>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</si>
  <si>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</si>
  <si>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</si>
  <si>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</si>
  <si>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</si>
  <si>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</si>
  <si>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</si>
  <si>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</si>
  <si>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</si>
  <si>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</si>
  <si>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</si>
  <si>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</si>
  <si>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</si>
  <si>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</si>
  <si>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</si>
  <si>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</si>
  <si>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</si>
  <si>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</si>
  <si>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</si>
  <si>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</si>
  <si>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</si>
  <si>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</si>
  <si>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</si>
  <si>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</si>
  <si>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</si>
  <si>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</si>
  <si>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</si>
  <si>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</si>
  <si>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</si>
  <si>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</si>
  <si>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</si>
  <si>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</si>
  <si>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</si>
  <si>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</si>
  <si>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</si>
  <si>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</si>
  <si>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</si>
  <si>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</si>
  <si>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</si>
  <si>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</si>
  <si>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</si>
  <si>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</si>
  <si>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</si>
  <si>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</si>
  <si>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</si>
  <si>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</si>
  <si>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</si>
  <si>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</si>
  <si>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</si>
  <si>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</si>
  <si>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</si>
  <si>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</si>
  <si>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</si>
  <si>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</si>
  <si>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</si>
  <si>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</si>
  <si>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</si>
  <si>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</si>
  <si>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</si>
  <si>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</si>
  <si>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</si>
  <si>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</si>
  <si>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</si>
  <si>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</si>
  <si>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</si>
  <si>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</si>
  <si>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</si>
  <si>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</si>
  <si>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</si>
  <si>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</si>
  <si>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</si>
  <si>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</si>
  <si>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</si>
  <si>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</si>
  <si>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</si>
  <si>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</si>
  <si>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</si>
  <si>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</si>
  <si>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</si>
  <si>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</si>
  <si>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</si>
  <si>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</si>
  <si>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</si>
  <si>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</si>
  <si>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</si>
  <si>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</si>
  <si>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</si>
  <si>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</si>
  <si>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</si>
  <si>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</si>
  <si>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</si>
  <si>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</si>
  <si>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</si>
  <si>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</si>
  <si>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</si>
  <si>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</si>
  <si>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</si>
  <si>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</si>
  <si>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</si>
  <si>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</si>
  <si>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</si>
  <si>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</si>
  <si>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</si>
  <si>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</si>
  <si>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</si>
  <si>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</si>
  <si>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</si>
  <si>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</si>
  <si>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</si>
  <si>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</si>
  <si>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</si>
  <si>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</si>
  <si>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</si>
  <si>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</si>
  <si>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</si>
  <si>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</si>
  <si>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</si>
  <si>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</si>
  <si>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</si>
  <si>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</si>
  <si>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</si>
  <si>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</si>
  <si>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</si>
  <si>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</si>
  <si>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</si>
  <si>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</si>
  <si>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</si>
  <si>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</si>
  <si>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</si>
  <si>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</si>
  <si>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</si>
  <si>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</si>
  <si>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</si>
  <si>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</si>
  <si>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</si>
  <si>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</si>
  <si>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</si>
  <si>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</si>
  <si>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</si>
  <si>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</si>
  <si>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</si>
  <si>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</si>
  <si>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</si>
  <si>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</si>
  <si>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</si>
  <si>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</si>
  <si>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</si>
  <si>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</si>
  <si>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</si>
  <si>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</si>
  <si>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</si>
  <si>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</si>
  <si>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</si>
  <si>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</si>
  <si>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</si>
  <si>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</si>
  <si>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</si>
  <si>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</si>
  <si>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</si>
  <si>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</si>
  <si>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</si>
  <si>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</si>
  <si>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</si>
  <si>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</si>
  <si>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</si>
  <si>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</si>
  <si>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</si>
  <si>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</si>
  <si>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</si>
  <si>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</si>
  <si>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</si>
  <si>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</si>
  <si>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</si>
  <si>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</si>
  <si>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</si>
  <si>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</si>
  <si>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</si>
  <si>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</si>
  <si>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</si>
  <si>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</si>
  <si>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</si>
  <si>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</si>
  <si>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</si>
  <si>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</si>
  <si>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</si>
  <si>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</si>
  <si>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</si>
  <si>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</si>
  <si>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</si>
  <si>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</si>
  <si>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</si>
  <si>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</si>
  <si>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</si>
  <si>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</si>
  <si>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</si>
  <si>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</si>
  <si>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</si>
  <si>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</si>
  <si>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</si>
  <si>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</si>
  <si>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</si>
  <si>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</si>
  <si>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</si>
  <si>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</si>
  <si>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</si>
  <si>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</si>
  <si>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</si>
  <si>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</si>
  <si>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</si>
  <si>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</si>
  <si>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</si>
  <si>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</si>
  <si>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</si>
  <si>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</si>
  <si>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</si>
  <si>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</si>
  <si>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</si>
  <si>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</si>
  <si>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</si>
  <si>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</si>
  <si>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</si>
  <si>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</si>
  <si>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</si>
  <si>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</si>
  <si>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</si>
  <si>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</si>
  <si>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</si>
  <si>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</si>
  <si>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</si>
  <si>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</si>
  <si>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</si>
  <si>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</si>
  <si>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</si>
  <si>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</si>
  <si>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</si>
  <si>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</si>
  <si>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</si>
  <si>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</si>
  <si>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</si>
  <si>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</si>
  <si>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</si>
  <si>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</si>
  <si>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</si>
  <si>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</si>
  <si>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</si>
  <si>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</si>
  <si>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</si>
  <si>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</si>
  <si>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</si>
  <si>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</si>
  <si>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</si>
  <si>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</si>
  <si>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</si>
  <si>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</si>
  <si>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</si>
  <si>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</si>
  <si>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</si>
  <si>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</si>
  <si>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</si>
  <si>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</si>
  <si>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</si>
  <si>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</si>
  <si>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</si>
  <si>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</si>
  <si>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</si>
  <si>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</si>
  <si>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</si>
  <si>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</si>
  <si>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</si>
  <si>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</si>
  <si>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</si>
  <si>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</si>
  <si>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</si>
  <si>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</si>
  <si>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</si>
  <si>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</si>
  <si>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</si>
  <si>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</si>
  <si>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</si>
  <si>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</si>
  <si>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</si>
  <si>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</si>
  <si>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</si>
  <si>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</si>
  <si>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</si>
  <si>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</si>
  <si>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</si>
  <si>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</si>
  <si>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</si>
  <si>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</si>
  <si>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</si>
  <si>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</si>
  <si>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</si>
  <si>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</si>
  <si>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</si>
  <si>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</si>
  <si>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</si>
  <si>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</si>
  <si>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</si>
  <si>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</si>
  <si>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</si>
  <si>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</si>
  <si>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</si>
  <si>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</si>
  <si>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</si>
  <si>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</si>
  <si>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</si>
  <si>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</si>
  <si>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</si>
  <si>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</si>
  <si>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</si>
  <si>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</si>
  <si>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</si>
  <si>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</si>
  <si>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</si>
  <si>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</si>
  <si>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</si>
  <si>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</si>
  <si>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</si>
  <si>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</si>
  <si>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</si>
  <si>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</si>
  <si>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</si>
  <si>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</si>
  <si>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</si>
  <si>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</si>
  <si>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</si>
  <si>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</si>
  <si>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</si>
  <si>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</si>
  <si>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</si>
  <si>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</si>
  <si>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</si>
  <si>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</si>
  <si>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</si>
  <si>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</si>
  <si>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</si>
  <si>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</si>
  <si>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</si>
  <si>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</si>
  <si>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</si>
  <si>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</si>
  <si>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</si>
  <si>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</si>
  <si>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</si>
  <si>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</si>
  <si>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</si>
  <si>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</si>
  <si>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</si>
  <si>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</si>
  <si>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</si>
  <si>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</si>
  <si>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</si>
  <si>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</si>
  <si>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</si>
  <si>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</si>
  <si>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</si>
  <si>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</si>
  <si>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</si>
  <si>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</si>
  <si>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</si>
  <si>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</si>
  <si>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</si>
  <si>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</si>
  <si>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</si>
  <si>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</si>
  <si>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</si>
  <si>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</si>
  <si>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</si>
  <si>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</si>
  <si>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</si>
  <si>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</si>
  <si>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</si>
  <si>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</si>
  <si>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</si>
  <si>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</si>
  <si>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</si>
  <si>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</si>
  <si>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</si>
  <si>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</si>
  <si>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</si>
  <si>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</si>
  <si>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</si>
  <si>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</si>
  <si>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</si>
  <si>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</si>
  <si>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</si>
  <si>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</si>
  <si>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</si>
  <si>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</si>
  <si>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</si>
  <si>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</si>
  <si>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</si>
  <si>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</si>
  <si>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</si>
  <si>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</si>
  <si>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</si>
  <si>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</si>
  <si>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</si>
  <si>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</si>
  <si>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</si>
  <si>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</si>
  <si>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</si>
  <si>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</si>
  <si>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</si>
  <si>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</si>
  <si>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</si>
  <si>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</si>
  <si>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</si>
  <si>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</si>
  <si>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</si>
  <si>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</si>
  <si>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</si>
  <si>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</si>
  <si>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</si>
  <si>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</si>
  <si>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</si>
  <si>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</si>
  <si>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</si>
  <si>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</si>
  <si>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</si>
  <si>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</si>
  <si>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</si>
  <si>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</si>
  <si>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</si>
  <si>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</si>
  <si>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</si>
  <si>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</si>
  <si>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</si>
  <si>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</si>
  <si>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</si>
  <si>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</si>
  <si>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</si>
  <si>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</si>
  <si>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</si>
  <si>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</si>
  <si>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</si>
  <si>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</si>
  <si>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</si>
  <si>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</si>
  <si>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</si>
  <si>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</si>
  <si>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</si>
  <si>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</si>
  <si>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</si>
  <si>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</si>
  <si>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</si>
  <si>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</si>
  <si>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</si>
  <si>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</si>
  <si>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</si>
  <si>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</si>
  <si>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</si>
  <si>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</si>
  <si>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</si>
  <si>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</si>
  <si>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</si>
  <si>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</si>
  <si>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</si>
  <si>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</si>
  <si>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</si>
  <si>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</si>
  <si>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</si>
  <si>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</si>
  <si>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</si>
  <si>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</si>
  <si>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</si>
  <si>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</si>
  <si>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</si>
  <si>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</si>
  <si>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</si>
  <si>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</si>
  <si>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</si>
  <si>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</si>
  <si>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</si>
  <si>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</si>
  <si>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</si>
  <si>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</si>
  <si>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</si>
  <si>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</si>
  <si>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</si>
  <si>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</si>
  <si>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</si>
  <si>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</si>
  <si>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</si>
  <si>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</si>
  <si>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</si>
  <si>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</si>
  <si>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</si>
  <si>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</si>
  <si>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</si>
  <si>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</si>
  <si>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</si>
  <si>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</si>
  <si>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</si>
  <si>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</si>
  <si>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</si>
  <si>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</si>
  <si>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</si>
  <si>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</si>
  <si>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</si>
  <si>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</si>
  <si>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</si>
  <si>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</si>
  <si>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</si>
  <si>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</si>
  <si>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</si>
  <si>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</si>
  <si>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</si>
  <si>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</si>
  <si>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</si>
  <si>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</si>
  <si>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</si>
  <si>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</si>
  <si>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</si>
  <si>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</si>
  <si>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</si>
  <si>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</si>
  <si>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</si>
  <si>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</si>
  <si>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</si>
  <si>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</si>
  <si>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</si>
  <si>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</si>
  <si>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</si>
  <si>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</si>
  <si>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</si>
  <si>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</si>
  <si>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</si>
  <si>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</si>
  <si>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</si>
  <si>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</si>
  <si>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</si>
  <si>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</si>
  <si>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</si>
  <si>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</si>
  <si>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</si>
  <si>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</si>
  <si>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</si>
  <si>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</si>
  <si>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</si>
  <si>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</si>
  <si>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</si>
  <si>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</si>
  <si>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</si>
  <si>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</si>
  <si>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</si>
  <si>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</si>
  <si>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</si>
  <si>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</si>
  <si>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</si>
  <si>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</si>
  <si>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</si>
  <si>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</si>
  <si>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</si>
  <si>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</si>
  <si>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</si>
  <si>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</si>
  <si>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</si>
  <si>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</si>
  <si>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</si>
  <si>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</si>
  <si>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</si>
  <si>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</si>
  <si>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</si>
  <si>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</si>
  <si>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</si>
  <si>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</si>
  <si>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</si>
  <si>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</si>
  <si>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</si>
  <si>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</si>
  <si>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</si>
  <si>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</si>
  <si>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</si>
  <si>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</si>
  <si>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</si>
  <si>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</si>
  <si>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</si>
  <si>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</si>
  <si>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</si>
  <si>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</si>
  <si>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</si>
  <si>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</si>
  <si>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</si>
  <si>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</si>
  <si>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</si>
  <si>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</si>
  <si>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</si>
  <si>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</si>
  <si>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</si>
  <si>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</si>
  <si>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</si>
  <si>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</si>
  <si>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</si>
  <si>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</si>
  <si>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</si>
  <si>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</si>
  <si>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</si>
  <si>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</si>
  <si>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</si>
  <si>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</si>
  <si>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</si>
  <si>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</si>
  <si>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</si>
  <si>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</si>
  <si>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</si>
  <si>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</si>
  <si>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</si>
  <si>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</si>
  <si>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</si>
  <si>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</si>
  <si>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</si>
  <si>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</si>
  <si>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</si>
  <si>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</si>
  <si>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</si>
  <si>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</si>
  <si>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</si>
  <si>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</si>
  <si>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</si>
  <si>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</si>
  <si>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</si>
  <si>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</si>
  <si>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</si>
  <si>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</si>
  <si>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</si>
  <si>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</si>
  <si>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</si>
  <si>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</si>
  <si>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</si>
  <si>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</si>
  <si>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</si>
  <si>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</si>
  <si>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</si>
  <si>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</si>
  <si>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</si>
  <si>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</si>
  <si>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</si>
  <si>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</si>
  <si>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</si>
  <si>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</si>
  <si>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</si>
  <si>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</si>
  <si>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</si>
  <si>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</si>
  <si>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</si>
  <si>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</si>
  <si>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</si>
  <si>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</si>
  <si>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</si>
  <si>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</si>
  <si>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</si>
  <si>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</si>
  <si>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</si>
  <si>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</si>
  <si>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</si>
  <si>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</si>
  <si>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</si>
  <si>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</si>
  <si>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</si>
  <si>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</si>
  <si>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</si>
  <si>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</si>
  <si>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</si>
  <si>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</si>
  <si>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</si>
  <si>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</si>
  <si>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</si>
  <si>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</si>
  <si>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</si>
  <si>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</si>
  <si>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</si>
  <si>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</si>
  <si>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</si>
  <si>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</si>
  <si>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</si>
  <si>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</si>
  <si>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</si>
  <si>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</si>
  <si>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</si>
  <si>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</si>
  <si>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</si>
  <si>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</si>
  <si>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</si>
  <si>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</si>
  <si>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</si>
  <si>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</si>
  <si>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</si>
  <si>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</si>
  <si>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</si>
  <si>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</si>
  <si>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</si>
  <si>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</si>
  <si>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</si>
  <si>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</si>
  <si>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</si>
  <si>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</si>
  <si>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</si>
  <si>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</si>
  <si>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</si>
  <si>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</si>
  <si>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</si>
  <si>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</si>
  <si>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</si>
  <si>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</si>
  <si>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</si>
  <si>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</si>
  <si>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</si>
  <si>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</si>
  <si>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</si>
  <si>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</si>
  <si>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</si>
  <si>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</si>
  <si>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</si>
  <si>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</si>
  <si>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</si>
  <si>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</si>
  <si>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</si>
  <si>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</si>
  <si>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</si>
  <si>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</si>
  <si>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</si>
  <si>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</si>
  <si>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</si>
  <si>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</si>
  <si>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</si>
  <si>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</si>
  <si>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</si>
  <si>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</si>
  <si>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</si>
  <si>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</si>
  <si>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</si>
  <si>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</si>
  <si>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</si>
  <si>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</si>
  <si>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</si>
  <si>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</si>
  <si>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</si>
  <si>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</si>
  <si>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</si>
  <si>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</si>
  <si>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</si>
  <si>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</si>
  <si>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</si>
  <si>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</si>
  <si>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</si>
  <si>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</si>
  <si>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</si>
  <si>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</si>
  <si>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</si>
  <si>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</si>
  <si>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</si>
  <si>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</si>
  <si>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</si>
  <si>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</si>
  <si>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</si>
  <si>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</si>
  <si>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</si>
  <si>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</si>
  <si>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</si>
  <si>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</si>
  <si>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</si>
  <si>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</si>
  <si>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</si>
  <si>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</si>
  <si>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</si>
  <si>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</si>
  <si>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</si>
  <si>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</si>
  <si>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</si>
  <si>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</si>
  <si>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</si>
  <si>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</si>
  <si>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</si>
  <si>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</si>
  <si>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</si>
  <si>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</si>
  <si>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</si>
  <si>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</si>
  <si>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</si>
  <si>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</si>
  <si>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</si>
  <si>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</si>
  <si>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</si>
  <si>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</si>
  <si>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</si>
  <si>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</si>
  <si>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</si>
  <si>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</si>
  <si>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</si>
  <si>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</si>
  <si>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</si>
  <si>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</si>
  <si>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</si>
  <si>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</si>
  <si>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</si>
  <si>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</si>
  <si>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</si>
  <si>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</si>
  <si>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</si>
  <si>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</si>
  <si>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</si>
  <si>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</si>
  <si>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</si>
  <si>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</si>
  <si>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</si>
  <si>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</si>
  <si>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</si>
  <si>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</si>
  <si>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</si>
  <si>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</si>
  <si>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</si>
  <si>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</si>
  <si>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</si>
  <si>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</si>
  <si>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</si>
  <si>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</si>
  <si>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</si>
  <si>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</si>
  <si>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</si>
  <si>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</si>
  <si>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</si>
  <si>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</si>
  <si>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</si>
  <si>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</si>
  <si>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</si>
  <si>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</si>
  <si>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</si>
  <si>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</si>
  <si>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</si>
  <si>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</si>
  <si>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</si>
  <si>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</si>
  <si>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</si>
  <si>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</si>
  <si>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</si>
  <si>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</si>
  <si>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</si>
  <si>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</si>
  <si>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</si>
  <si>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</si>
  <si>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</si>
  <si>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</si>
  <si>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</si>
  <si>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</si>
  <si>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</si>
  <si>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</si>
  <si>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</si>
  <si>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</si>
  <si>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</si>
  <si>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</si>
  <si>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</si>
  <si>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</si>
  <si>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</si>
  <si>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</si>
  <si>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</si>
  <si>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</si>
  <si>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</si>
  <si>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</si>
  <si>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</si>
  <si>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</si>
  <si>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</si>
  <si>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</si>
  <si>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</si>
  <si>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</si>
  <si>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</si>
  <si>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</si>
  <si>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</si>
  <si>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</si>
  <si>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</si>
  <si>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</si>
  <si>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</si>
  <si>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</si>
  <si>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</si>
  <si>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</si>
  <si>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</si>
  <si>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</si>
  <si>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</si>
  <si>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</si>
  <si>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</si>
  <si>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</si>
  <si>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</si>
  <si>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</si>
  <si>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</si>
  <si>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</si>
  <si>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</si>
  <si>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</si>
  <si>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</si>
  <si>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</si>
  <si>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</si>
  <si>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</si>
  <si>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</si>
  <si>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</si>
  <si>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</si>
  <si>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</si>
  <si>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</si>
  <si>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</si>
  <si>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</si>
  <si>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</si>
  <si>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</si>
  <si>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</si>
  <si>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</si>
  <si>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</si>
  <si>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</si>
  <si>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</si>
  <si>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</si>
  <si>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</si>
  <si>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</si>
  <si>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</si>
  <si>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</si>
  <si>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</si>
  <si>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</si>
  <si>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</si>
  <si>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</si>
  <si>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</si>
  <si>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</si>
  <si>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</si>
  <si>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</si>
  <si>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</si>
  <si>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</si>
  <si>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</si>
  <si>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</si>
  <si>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</si>
  <si>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</si>
  <si>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</si>
  <si>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</si>
  <si>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</si>
  <si>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</si>
  <si>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</si>
  <si>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</si>
  <si>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</si>
  <si>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</si>
  <si>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</si>
  <si>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</si>
  <si>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</si>
  <si>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</si>
  <si>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</si>
  <si>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</si>
  <si>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</si>
  <si>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</si>
  <si>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</si>
  <si>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</si>
  <si>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</si>
  <si>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</si>
  <si>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</si>
  <si>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</si>
  <si>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</si>
  <si>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</si>
  <si>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</si>
  <si>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</si>
  <si>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</si>
  <si>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</si>
  <si>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</si>
  <si>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</si>
  <si>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</si>
  <si>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</si>
  <si>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</si>
  <si>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</si>
  <si>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</si>
  <si>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</si>
  <si>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</si>
  <si>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</si>
  <si>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</si>
  <si>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</si>
  <si>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</si>
  <si>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</si>
  <si>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</si>
  <si>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</si>
  <si>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</si>
  <si>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</si>
  <si>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</si>
  <si>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</si>
  <si>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</si>
  <si>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</si>
  <si>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</si>
  <si>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</si>
  <si>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</si>
  <si>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</si>
  <si>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</si>
  <si>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</si>
  <si>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</si>
  <si>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</si>
  <si>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</si>
  <si>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</si>
  <si>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</si>
  <si>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</si>
  <si>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</si>
  <si>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</si>
  <si>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</si>
  <si>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</si>
  <si>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</si>
  <si>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</si>
  <si>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</si>
  <si>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</si>
  <si>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</si>
  <si>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</si>
  <si>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</si>
  <si>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</si>
  <si>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</si>
  <si>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</si>
  <si>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</si>
  <si>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</si>
  <si>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</si>
  <si>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</si>
  <si>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</si>
  <si>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</si>
  <si>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</si>
  <si>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</si>
  <si>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</si>
  <si>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</si>
  <si>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</si>
  <si>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</si>
  <si>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</si>
  <si>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</si>
  <si>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</si>
  <si>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</si>
  <si>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</si>
  <si>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</si>
  <si>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</si>
  <si>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</si>
  <si>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</si>
  <si>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</si>
  <si>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</si>
  <si>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</si>
  <si>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</si>
  <si>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</si>
  <si>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</si>
  <si>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</si>
  <si>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</si>
  <si>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</si>
  <si>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</si>
  <si>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</si>
  <si>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</si>
  <si>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</si>
  <si>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</si>
  <si>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</si>
  <si>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</si>
  <si>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</si>
  <si>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</si>
  <si>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</si>
  <si>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</si>
  <si>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</si>
  <si>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</si>
  <si>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</si>
  <si>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</si>
  <si>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</si>
  <si>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</si>
  <si>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</si>
  <si>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</si>
  <si>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</si>
  <si>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</si>
  <si>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</si>
  <si>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</si>
  <si>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</si>
  <si>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</si>
  <si>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</si>
  <si>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</si>
  <si>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</si>
  <si>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</si>
  <si>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</si>
  <si>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</si>
  <si>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</si>
  <si>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</si>
  <si>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</si>
  <si>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</si>
  <si>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</si>
  <si>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</si>
  <si>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</si>
  <si>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</si>
  <si>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</si>
  <si>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</si>
  <si>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</si>
  <si>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</si>
  <si>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</si>
  <si>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</si>
  <si>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</si>
  <si>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</si>
  <si>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</si>
  <si>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</si>
  <si>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</si>
  <si>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</si>
  <si>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</si>
  <si>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</si>
  <si>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</si>
  <si>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</si>
  <si>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</si>
  <si>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</si>
  <si>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</si>
  <si>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</si>
  <si>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</si>
  <si>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</si>
  <si>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</si>
  <si>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</si>
  <si>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</si>
  <si>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</si>
  <si>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</si>
  <si>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</si>
  <si>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</si>
  <si>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</si>
  <si>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</si>
  <si>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</si>
  <si>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</si>
  <si>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</si>
  <si>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</si>
  <si>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</si>
  <si>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</si>
  <si>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</si>
  <si>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</si>
  <si>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</si>
  <si>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</si>
  <si>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</si>
  <si>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</si>
  <si>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</si>
  <si>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</si>
  <si>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</si>
  <si>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</si>
  <si>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</si>
  <si>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</si>
  <si>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</si>
  <si>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</si>
  <si>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</si>
  <si>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</si>
  <si>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</si>
  <si>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</si>
  <si>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</si>
  <si>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</si>
  <si>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</si>
  <si>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</si>
  <si>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</si>
  <si>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</si>
  <si>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</si>
  <si>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</si>
  <si>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</si>
  <si>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</si>
  <si>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</si>
  <si>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</si>
  <si>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</si>
  <si>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</si>
  <si>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</si>
  <si>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</si>
  <si>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</si>
  <si>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</si>
  <si>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</si>
  <si>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</si>
  <si>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</si>
  <si>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</si>
  <si>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</si>
  <si>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</si>
  <si>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</si>
  <si>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</si>
  <si>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</si>
  <si>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</si>
  <si>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</si>
  <si>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</si>
  <si>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</si>
  <si>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</si>
  <si>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</si>
  <si>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</si>
  <si>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</si>
  <si>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</si>
  <si>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</si>
  <si>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</si>
  <si>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</si>
  <si>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</si>
  <si>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</si>
  <si>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</si>
  <si>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</si>
  <si>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</si>
  <si>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</si>
  <si>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</si>
  <si>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</si>
  <si>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</si>
  <si>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</si>
  <si>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</si>
  <si>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</si>
  <si>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</si>
  <si>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</si>
  <si>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</si>
  <si>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</si>
  <si>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</si>
  <si>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</si>
  <si>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</si>
  <si>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</si>
  <si>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</si>
  <si>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</si>
  <si>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</si>
  <si>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</si>
  <si>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</si>
  <si>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</si>
  <si>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</si>
  <si>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</si>
  <si>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</si>
  <si>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</si>
  <si>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</si>
  <si>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</si>
  <si>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</si>
  <si>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</si>
  <si>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</si>
  <si>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</si>
  <si>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</si>
  <si>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</si>
  <si>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</si>
  <si>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</si>
  <si>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</si>
  <si>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</si>
  <si>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</si>
  <si>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</si>
  <si>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</si>
  <si>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</si>
  <si>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</si>
  <si>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</si>
  <si>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</si>
  <si>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</si>
  <si>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</si>
  <si>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</si>
  <si>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</si>
  <si>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</si>
  <si>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</si>
  <si>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</si>
  <si>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</si>
  <si>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</si>
  <si>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</si>
  <si>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</si>
  <si>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</si>
  <si>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</si>
  <si>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</si>
  <si>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</si>
  <si>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</si>
  <si>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</si>
  <si>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</si>
  <si>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</si>
  <si>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</si>
  <si>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</si>
  <si>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</si>
  <si>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</si>
  <si>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</si>
  <si>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</si>
  <si>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</si>
  <si>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</si>
  <si>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</si>
  <si>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</si>
  <si>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</si>
  <si>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</si>
  <si>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</si>
  <si>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</si>
  <si>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</si>
  <si>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</si>
  <si>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</si>
  <si>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</si>
  <si>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</si>
  <si>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</si>
  <si>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</si>
  <si>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</si>
  <si>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</si>
  <si>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</si>
  <si>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</si>
  <si>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</si>
  <si>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</si>
  <si>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</si>
  <si>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</si>
  <si>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</si>
  <si>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</si>
  <si>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</si>
  <si>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</si>
  <si>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</si>
  <si>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</si>
  <si>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</si>
  <si>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</si>
  <si>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</si>
  <si>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</si>
  <si>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</si>
  <si>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</si>
  <si>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</si>
  <si>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</si>
  <si>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</si>
  <si>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</si>
  <si>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</si>
  <si>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</si>
  <si>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</si>
  <si>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</si>
  <si>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</si>
  <si>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</si>
  <si>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</si>
  <si>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</si>
  <si>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</si>
  <si>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</si>
  <si>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</si>
  <si>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</si>
  <si>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</si>
  <si>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</si>
  <si>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</si>
  <si>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</si>
  <si>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</si>
  <si>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</si>
  <si>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</si>
  <si>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</si>
  <si>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</si>
  <si>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</si>
  <si>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</si>
  <si>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</si>
  <si>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</si>
  <si>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</si>
  <si>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</si>
  <si>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</si>
  <si>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</si>
  <si>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</si>
  <si>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</si>
  <si>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</si>
  <si>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</si>
  <si>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</si>
  <si>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</si>
  <si>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</si>
  <si>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</si>
  <si>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</si>
  <si>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</si>
  <si>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</si>
  <si>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</si>
  <si>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</si>
  <si>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</si>
  <si>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</si>
  <si>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</si>
  <si>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</si>
  <si>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</si>
  <si>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</si>
  <si>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</si>
  <si>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</si>
  <si>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</si>
  <si>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</si>
  <si>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</si>
  <si>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</si>
  <si>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</si>
  <si>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</si>
  <si>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</si>
  <si>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</si>
  <si>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</si>
  <si>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</si>
  <si>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</si>
  <si>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</si>
  <si>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</si>
  <si>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</si>
  <si>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</si>
  <si>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</si>
  <si>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</si>
  <si>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</si>
  <si>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</si>
  <si>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</si>
  <si>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</si>
  <si>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</si>
  <si>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</si>
  <si>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</si>
  <si>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</si>
  <si>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</si>
  <si>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</si>
  <si>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</si>
  <si>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</si>
  <si>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</si>
  <si>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</si>
  <si>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</si>
  <si>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</si>
  <si>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</si>
  <si>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</si>
  <si>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</si>
  <si>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</si>
  <si>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</si>
  <si>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</si>
  <si>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</si>
  <si>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</si>
  <si>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</si>
  <si>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</si>
  <si>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</si>
  <si>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</si>
  <si>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</si>
  <si>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</si>
  <si>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</si>
  <si>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</si>
  <si>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</si>
  <si>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</si>
  <si>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</si>
  <si>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</si>
  <si>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</si>
  <si>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</si>
  <si>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</si>
  <si>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</si>
  <si>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</si>
  <si>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</si>
  <si>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</si>
  <si>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</si>
  <si>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</si>
  <si>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</si>
  <si>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</si>
  <si>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</si>
  <si>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</si>
  <si>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</si>
  <si>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</si>
  <si>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</si>
  <si>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</si>
  <si>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</si>
  <si>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</si>
  <si>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</si>
  <si>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</si>
  <si>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</si>
  <si>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</si>
  <si>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</si>
  <si>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</si>
  <si>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</si>
  <si>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</si>
  <si>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</si>
  <si>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</si>
  <si>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</si>
  <si>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</si>
  <si>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</si>
  <si>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</si>
  <si>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</si>
  <si>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</si>
  <si>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</si>
  <si>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</si>
  <si>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</si>
  <si>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</si>
  <si>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</si>
  <si>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</si>
  <si>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</si>
  <si>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</si>
  <si>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</si>
  <si>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</si>
  <si>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</si>
  <si>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</si>
  <si>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</si>
  <si>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</si>
  <si>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</si>
  <si>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</si>
  <si>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</si>
  <si>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</si>
  <si>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</si>
  <si>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</si>
  <si>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</si>
  <si>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</si>
  <si>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</si>
  <si>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</si>
  <si>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</si>
  <si>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</si>
  <si>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</si>
  <si>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</si>
  <si>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</si>
  <si>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</si>
  <si>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</si>
  <si>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</si>
  <si>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</si>
  <si>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</si>
  <si>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</si>
  <si>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</si>
  <si>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</si>
  <si>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</si>
  <si>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</si>
  <si>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</si>
  <si>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</si>
  <si>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</si>
  <si>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</si>
  <si>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</si>
  <si>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</si>
  <si>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</si>
  <si>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</si>
  <si>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</si>
  <si>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</si>
  <si>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</si>
  <si>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</si>
  <si>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</si>
  <si>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</si>
  <si>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</si>
  <si>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</si>
  <si>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</si>
  <si>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</si>
  <si>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</si>
  <si>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</si>
  <si>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</si>
  <si>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</si>
  <si>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</si>
  <si>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</si>
  <si>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</si>
  <si>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</si>
  <si>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</si>
  <si>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</si>
  <si>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</si>
  <si>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</si>
  <si>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</si>
  <si>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</si>
  <si>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</si>
  <si>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</si>
  <si>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</si>
  <si>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</si>
  <si>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</si>
  <si>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</si>
  <si>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</si>
  <si>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</si>
  <si>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</si>
  <si>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</si>
  <si>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</si>
  <si>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</si>
  <si>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</si>
  <si>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</si>
  <si>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</si>
  <si>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</si>
  <si>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</si>
  <si>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</si>
  <si>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</si>
  <si>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</si>
  <si>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</si>
  <si>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</si>
  <si>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</si>
  <si>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</si>
  <si>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</si>
  <si>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</si>
  <si>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</si>
  <si>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</si>
  <si>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</si>
  <si>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</si>
  <si>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</si>
  <si>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</si>
  <si>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</si>
  <si>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</si>
  <si>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</si>
  <si>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</si>
  <si>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</si>
  <si>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</si>
  <si>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</si>
  <si>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</si>
  <si>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</si>
  <si>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</si>
  <si>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</si>
  <si>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</si>
  <si>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</si>
  <si>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</si>
  <si>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</si>
  <si>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</si>
  <si>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</si>
  <si>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</si>
  <si>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</si>
  <si>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</si>
  <si>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</si>
  <si>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</si>
  <si>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</si>
  <si>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</si>
  <si>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</si>
  <si>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</si>
  <si>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</si>
  <si>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</si>
  <si>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</si>
  <si>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</si>
  <si>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</si>
  <si>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</si>
  <si>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</si>
  <si>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</si>
  <si>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</si>
  <si>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</si>
  <si>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</si>
  <si>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</si>
  <si>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</si>
  <si>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</si>
  <si>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</si>
  <si>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</si>
  <si>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</si>
  <si>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</si>
  <si>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</si>
  <si>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</si>
  <si>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</si>
  <si>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</si>
  <si>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</si>
  <si>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</si>
  <si>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</si>
  <si>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</si>
  <si>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</si>
  <si>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</si>
  <si>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</si>
  <si>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</si>
  <si>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</si>
  <si>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</si>
  <si>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</si>
  <si>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</si>
  <si>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</si>
  <si>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</si>
  <si>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</si>
  <si>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</si>
  <si>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</si>
  <si>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</si>
  <si>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</si>
  <si>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</si>
  <si>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</si>
  <si>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</si>
  <si>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</si>
  <si>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</si>
  <si>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</si>
  <si>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</si>
  <si>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</si>
  <si>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</si>
  <si>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</si>
  <si>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</si>
  <si>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</si>
  <si>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</si>
  <si>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</si>
  <si>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</si>
  <si>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</si>
  <si>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</si>
  <si>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</si>
  <si>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</si>
  <si>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</si>
  <si>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</si>
  <si>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</si>
  <si>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</si>
  <si>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</si>
  <si>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</si>
  <si>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</si>
  <si>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</si>
  <si>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</si>
  <si>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</si>
  <si>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</si>
  <si>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</si>
  <si>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</si>
  <si>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</si>
  <si>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</si>
  <si>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</si>
  <si>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</si>
  <si>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</si>
  <si>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</si>
  <si>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</si>
  <si>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</si>
  <si>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</si>
  <si>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</si>
  <si>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</si>
  <si>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</si>
  <si>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</si>
  <si>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</si>
  <si>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</si>
  <si>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</si>
  <si>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</si>
  <si>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</si>
  <si>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</si>
  <si>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</si>
  <si>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</si>
  <si>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</si>
  <si>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</si>
  <si>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</si>
  <si>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</si>
  <si>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</si>
  <si>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</si>
  <si>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</si>
  <si>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</si>
  <si>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</si>
  <si>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</si>
  <si>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</si>
  <si>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</si>
  <si>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</si>
  <si>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</si>
  <si>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</si>
  <si>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</si>
  <si>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</si>
  <si>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</si>
  <si>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</si>
  <si>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</si>
  <si>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</si>
  <si>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</si>
  <si>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</si>
  <si>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</si>
  <si>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</si>
  <si>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</si>
  <si>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</si>
  <si>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</si>
  <si>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</si>
  <si>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</si>
  <si>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</si>
  <si>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</si>
  <si>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</si>
  <si>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</si>
  <si>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</si>
  <si>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</si>
  <si>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</si>
  <si>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</si>
  <si>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</si>
  <si>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</si>
  <si>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</si>
  <si>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</si>
  <si>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</si>
  <si>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</si>
  <si>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</si>
  <si>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</si>
  <si>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</si>
  <si>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</si>
  <si>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</si>
  <si>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</si>
  <si>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</si>
  <si>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</si>
  <si>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</si>
  <si>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</si>
  <si>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</si>
  <si>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</si>
  <si>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</si>
  <si>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</si>
  <si>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</si>
  <si>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</si>
  <si>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</si>
  <si>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</si>
  <si>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</si>
  <si>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</si>
  <si>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</si>
  <si>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</si>
  <si>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</si>
  <si>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</si>
  <si>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</si>
  <si>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</si>
  <si>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</si>
  <si>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</si>
  <si>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</si>
  <si>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</si>
  <si>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</si>
  <si>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</si>
  <si>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</si>
  <si>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</si>
  <si>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</si>
  <si>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</si>
  <si>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</si>
  <si>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</si>
  <si>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</si>
  <si>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</si>
  <si>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</si>
  <si>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</si>
  <si>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</si>
  <si>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</si>
  <si>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</si>
  <si>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</si>
  <si>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</si>
  <si>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</si>
  <si>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</si>
  <si>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</si>
  <si>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</si>
  <si>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</si>
  <si>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</si>
  <si>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</si>
  <si>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</si>
  <si>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</si>
  <si>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</si>
  <si>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</si>
  <si>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</si>
  <si>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</si>
  <si>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</si>
  <si>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</si>
  <si>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</si>
  <si>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</si>
  <si>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</si>
  <si>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</si>
  <si>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</si>
  <si>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</si>
  <si>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</si>
  <si>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</si>
  <si>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</si>
  <si>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</si>
  <si>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</si>
  <si>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</si>
  <si>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</si>
  <si>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</si>
  <si>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</si>
  <si>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</si>
  <si>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</si>
  <si>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</si>
  <si>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</si>
  <si>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</si>
  <si>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</si>
  <si>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</si>
  <si>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</si>
  <si>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</si>
  <si>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</si>
  <si>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</si>
  <si>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</si>
  <si>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</si>
  <si>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</si>
  <si>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</si>
  <si>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</si>
  <si>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</si>
  <si>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</si>
  <si>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</si>
  <si>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</si>
  <si>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</si>
  <si>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</si>
  <si>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</si>
  <si>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</si>
  <si>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</si>
  <si>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</si>
  <si>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</si>
  <si>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</si>
  <si>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</si>
  <si>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</si>
  <si>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</si>
  <si>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</si>
  <si>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</si>
  <si>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</si>
  <si>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</si>
  <si>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</si>
  <si>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</si>
  <si>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</si>
  <si>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</si>
  <si>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</si>
  <si>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</si>
  <si>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</si>
  <si>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</si>
  <si>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</si>
  <si>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</si>
  <si>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</si>
  <si>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</si>
  <si>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</si>
  <si>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</si>
  <si>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</si>
  <si>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</si>
  <si>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</si>
  <si>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</si>
  <si>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</si>
  <si>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</si>
  <si>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</si>
  <si>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</si>
  <si>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</si>
  <si>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</si>
  <si>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</si>
  <si>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</si>
  <si>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</si>
  <si>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</si>
  <si>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</si>
  <si>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</si>
  <si>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</si>
  <si>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</si>
  <si>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</si>
  <si>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</si>
  <si>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</si>
  <si>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</si>
  <si>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</si>
  <si>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</si>
  <si>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</si>
  <si>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</si>
  <si>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</si>
  <si>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</si>
  <si>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</si>
  <si>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</si>
  <si>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</si>
  <si>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</si>
  <si>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</si>
  <si>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</si>
  <si>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</si>
  <si>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</si>
  <si>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</si>
  <si>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</si>
  <si>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</si>
  <si>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</si>
  <si>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</si>
  <si>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</si>
  <si>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</si>
  <si>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</si>
  <si>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</si>
  <si>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</si>
  <si>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</si>
  <si>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</si>
  <si>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</si>
  <si>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</si>
  <si>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</si>
  <si>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</si>
  <si>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</si>
  <si>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</si>
  <si>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</si>
  <si>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</si>
  <si>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</si>
  <si>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</si>
  <si>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</si>
  <si>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</si>
  <si>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</si>
  <si>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</si>
  <si>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</si>
  <si>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</si>
  <si>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</si>
  <si>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</si>
  <si>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</si>
  <si>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</si>
  <si>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</si>
  <si>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</si>
  <si>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</si>
  <si>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</si>
  <si>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</si>
  <si>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</si>
  <si>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</si>
  <si>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</si>
  <si>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</si>
  <si>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</si>
  <si>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</si>
  <si>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</si>
  <si>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</si>
  <si>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</si>
  <si>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</si>
  <si>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</si>
  <si>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</si>
  <si>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</si>
  <si>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</si>
  <si>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</si>
  <si>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</si>
  <si>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</si>
  <si>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</si>
  <si>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</si>
  <si>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</si>
  <si>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</si>
  <si>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</si>
  <si>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</si>
  <si>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</si>
  <si>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</si>
  <si>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</si>
  <si>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</si>
  <si>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</si>
  <si>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</si>
  <si>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</si>
  <si>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</si>
  <si>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</si>
  <si>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</si>
  <si>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</si>
  <si>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</si>
  <si>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</si>
  <si>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</si>
  <si>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</si>
  <si>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</si>
  <si>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</si>
  <si>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</si>
  <si>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</si>
  <si>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</si>
  <si>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</si>
  <si>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</si>
  <si>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</si>
  <si>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</si>
  <si>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</si>
  <si>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</si>
  <si>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</si>
  <si>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</si>
  <si>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</si>
  <si>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</si>
  <si>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</si>
  <si>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</si>
  <si>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</si>
  <si>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</si>
  <si>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</si>
  <si>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</si>
  <si>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</si>
  <si>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</si>
  <si>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</si>
  <si>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</si>
  <si>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</si>
  <si>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</si>
  <si>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</si>
  <si>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</si>
  <si>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</si>
  <si>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</si>
  <si>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</si>
  <si>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</si>
  <si>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</si>
  <si>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</si>
  <si>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</si>
  <si>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</si>
  <si>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</si>
  <si>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</si>
  <si>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</si>
  <si>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</si>
  <si>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</si>
  <si>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</si>
  <si>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</si>
  <si>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</si>
  <si>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</si>
  <si>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</si>
  <si>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</si>
  <si>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</si>
  <si>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</si>
  <si>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</si>
  <si>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</si>
  <si>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</si>
  <si>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</si>
  <si>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</si>
  <si>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</si>
  <si>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</si>
  <si>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</si>
  <si>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</si>
  <si>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</si>
  <si>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</si>
  <si>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</si>
  <si>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</si>
  <si>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</si>
  <si>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</si>
  <si>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</si>
  <si>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</si>
  <si>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</si>
  <si>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</si>
  <si>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</si>
  <si>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</si>
  <si>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</si>
  <si>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</si>
  <si>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</si>
  <si>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</si>
  <si>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</si>
  <si>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</si>
  <si>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</si>
  <si>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</si>
  <si>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</si>
  <si>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</si>
  <si>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</si>
  <si>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</si>
  <si>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</si>
  <si>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</si>
  <si>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</si>
  <si>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</si>
  <si>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</si>
  <si>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</si>
  <si>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</si>
  <si>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</si>
  <si>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</si>
  <si>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</si>
  <si>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</si>
  <si>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</si>
  <si>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</si>
  <si>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</si>
  <si>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</si>
  <si>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</si>
  <si>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</si>
  <si>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</si>
  <si>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</si>
  <si>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</si>
  <si>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</si>
  <si>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</si>
  <si>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</si>
  <si>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</si>
  <si>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</si>
  <si>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</si>
  <si>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</si>
  <si>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</si>
  <si>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</si>
  <si>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</si>
  <si>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</si>
  <si>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</si>
  <si>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</si>
  <si>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</si>
  <si>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</si>
  <si>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</si>
  <si>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</si>
  <si>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</si>
  <si>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</si>
  <si>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</si>
  <si>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</si>
  <si>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</si>
  <si>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</si>
  <si>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</si>
  <si>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</si>
  <si>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</si>
  <si>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</si>
  <si>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</si>
  <si>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</si>
  <si>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</si>
  <si>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</si>
  <si>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</si>
  <si>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</si>
  <si>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</si>
  <si>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</si>
  <si>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</si>
  <si>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</si>
  <si>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</si>
  <si>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</si>
  <si>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</si>
  <si>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</si>
  <si>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</si>
  <si>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</si>
  <si>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</si>
  <si>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</si>
  <si>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</si>
  <si>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</si>
  <si>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</si>
  <si>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</si>
  <si>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</si>
  <si>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</si>
  <si>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</si>
  <si>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</si>
  <si>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</si>
  <si>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</si>
  <si>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</si>
  <si>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</si>
  <si>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</si>
  <si>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</si>
  <si>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</si>
  <si>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</si>
  <si>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</si>
  <si>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</si>
  <si>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</si>
  <si>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</si>
  <si>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</si>
  <si>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</si>
  <si>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</si>
  <si>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</si>
  <si>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</si>
  <si>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</si>
  <si>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</si>
  <si>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</si>
  <si>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</si>
  <si>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</si>
  <si>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</si>
  <si>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</si>
  <si>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</si>
  <si>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</si>
  <si>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</si>
  <si>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</si>
  <si>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</si>
  <si>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</si>
  <si>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</si>
  <si>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</si>
  <si>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</si>
  <si>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</si>
  <si>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</si>
  <si>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</si>
  <si>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</si>
  <si>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</si>
  <si>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</si>
  <si>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</si>
  <si>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</si>
  <si>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</si>
  <si>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</si>
  <si>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</si>
  <si>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</si>
  <si>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</si>
  <si>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</si>
  <si>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</si>
  <si>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</si>
  <si>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</si>
  <si>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</si>
  <si>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</si>
  <si>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</si>
  <si>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</si>
  <si>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</si>
  <si>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</si>
  <si>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</si>
  <si>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</si>
  <si>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</si>
  <si>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</si>
  <si>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</si>
  <si>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</si>
  <si>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</si>
  <si>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</si>
  <si>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</si>
  <si>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</si>
  <si>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</si>
  <si>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</si>
  <si>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</si>
  <si>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</si>
  <si>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</si>
  <si>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</si>
  <si>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</si>
  <si>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</si>
  <si>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</si>
  <si>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</si>
  <si>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</si>
  <si>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</si>
  <si>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</si>
  <si>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</si>
  <si>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</si>
  <si>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</si>
  <si>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</si>
  <si>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</si>
  <si>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</si>
  <si>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</si>
  <si>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</si>
  <si>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</si>
  <si>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</si>
  <si>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</si>
  <si>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</si>
  <si>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</si>
  <si>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</si>
  <si>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</si>
  <si>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</si>
  <si>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</si>
  <si>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</si>
  <si>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</si>
  <si>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</si>
  <si>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</si>
  <si>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</si>
  <si>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</si>
  <si>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</si>
  <si>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</si>
  <si>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</si>
  <si>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</si>
  <si>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</si>
  <si>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</si>
  <si>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</si>
  <si>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</si>
  <si>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</si>
  <si>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</si>
  <si>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</si>
  <si>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</si>
  <si>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</si>
  <si>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</si>
  <si>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</si>
  <si>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</si>
  <si>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</si>
  <si>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</si>
  <si>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</si>
  <si>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</si>
  <si>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</si>
  <si>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</si>
  <si>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</si>
  <si>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</si>
  <si>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</si>
  <si>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</si>
  <si>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</si>
  <si>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</si>
  <si>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</si>
  <si>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</si>
  <si>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</si>
  <si>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</si>
  <si>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</si>
  <si>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</si>
  <si>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</si>
  <si>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</si>
  <si>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</si>
  <si>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</si>
  <si>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</si>
  <si>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</si>
  <si>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</si>
  <si>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</si>
  <si>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</si>
  <si>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</si>
  <si>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</si>
  <si>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</si>
  <si>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</si>
  <si>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</si>
  <si>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</si>
  <si>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</si>
  <si>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</si>
  <si>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</si>
  <si>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</si>
  <si>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</si>
  <si>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</si>
  <si>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</si>
  <si>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</si>
  <si>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</si>
  <si>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</si>
  <si>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</si>
  <si>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</si>
  <si>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</si>
  <si>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</si>
  <si>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</si>
  <si>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</si>
  <si>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</si>
  <si>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</si>
  <si>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</si>
  <si>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</si>
  <si>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</si>
  <si>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</si>
  <si>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</si>
  <si>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</si>
  <si>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</si>
  <si>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</si>
  <si>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</si>
  <si>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</si>
  <si>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</si>
  <si>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</si>
  <si>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</si>
  <si>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</si>
  <si>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</si>
  <si>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</si>
  <si>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</si>
  <si>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</si>
  <si>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</si>
  <si>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</si>
  <si>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</si>
  <si>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</si>
  <si>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</si>
  <si>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</si>
  <si>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</si>
  <si>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</si>
  <si>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</si>
  <si>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</si>
  <si>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</si>
  <si>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</si>
  <si>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</si>
  <si>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</si>
  <si>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</si>
  <si>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</si>
  <si>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</si>
  <si>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</si>
  <si>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</si>
  <si>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</si>
  <si>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</si>
  <si>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</si>
  <si>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</si>
  <si>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</si>
  <si>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</si>
  <si>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</si>
  <si>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</si>
  <si>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</si>
  <si>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</si>
  <si>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</si>
  <si>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</si>
  <si>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</si>
  <si>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</si>
  <si>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</si>
  <si>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</si>
  <si>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</si>
  <si>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</si>
  <si>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</si>
  <si>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</si>
  <si>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</si>
  <si>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</si>
  <si>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</si>
  <si>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</si>
  <si>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</si>
  <si>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</si>
  <si>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</si>
  <si>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</si>
  <si>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</si>
  <si>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</si>
  <si>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</si>
  <si>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</si>
  <si>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</si>
  <si>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</si>
  <si>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</si>
  <si>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</si>
  <si>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</si>
  <si>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</si>
  <si>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</si>
  <si>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</si>
  <si>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</si>
  <si>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</si>
  <si>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</si>
  <si>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</si>
  <si>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</si>
  <si>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</si>
  <si>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</si>
  <si>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</si>
  <si>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</si>
  <si>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</si>
  <si>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</si>
  <si>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</si>
  <si>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</si>
  <si>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</si>
  <si>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</si>
  <si>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</si>
  <si>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</si>
  <si>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</si>
  <si>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</si>
  <si>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</si>
  <si>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</si>
  <si>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</si>
  <si>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</si>
  <si>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</si>
  <si>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</si>
  <si>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</si>
  <si>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</si>
  <si>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</si>
  <si>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</si>
  <si>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</si>
  <si>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</si>
  <si>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</si>
  <si>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</si>
  <si>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</si>
  <si>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</si>
  <si>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</si>
  <si>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</si>
  <si>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</si>
  <si>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</si>
  <si>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</si>
  <si>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</si>
  <si>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</si>
  <si>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</si>
  <si>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</si>
  <si>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</si>
  <si>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</si>
  <si>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</si>
  <si>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</si>
  <si>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</si>
  <si>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</si>
  <si>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</si>
  <si>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</si>
  <si>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</si>
  <si>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</si>
  <si>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</si>
  <si>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</si>
  <si>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</si>
  <si>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</si>
  <si>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</si>
  <si>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</si>
  <si>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</si>
  <si>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</si>
  <si>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</si>
  <si>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</si>
  <si>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</si>
  <si>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</si>
  <si>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</si>
  <si>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</si>
  <si>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</si>
  <si>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</si>
  <si>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</si>
  <si>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</si>
  <si>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</si>
  <si>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</si>
  <si>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</si>
  <si>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</si>
  <si>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</si>
  <si>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</si>
  <si>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</si>
  <si>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</si>
  <si>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</si>
  <si>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</si>
  <si>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</si>
  <si>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</si>
  <si>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</si>
  <si>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</si>
  <si>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</si>
  <si>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</si>
  <si>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</si>
  <si>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</si>
  <si>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</si>
  <si>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</si>
  <si>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</si>
  <si>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</si>
  <si>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</si>
  <si>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</si>
  <si>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</si>
  <si>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</si>
  <si>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</si>
  <si>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</si>
  <si>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</si>
  <si>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</si>
  <si>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</si>
  <si>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</si>
  <si>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</si>
  <si>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</si>
  <si>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</si>
  <si>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</si>
  <si>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</si>
  <si>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</si>
  <si>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</si>
  <si>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</si>
  <si>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</si>
  <si>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</si>
  <si>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</si>
  <si>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</si>
  <si>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</si>
  <si>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</si>
  <si>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</si>
  <si>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</si>
  <si>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</si>
  <si>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</si>
  <si>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</si>
  <si>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</si>
  <si>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</si>
  <si>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</si>
  <si>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</si>
  <si>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</si>
  <si>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</si>
  <si>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</si>
  <si>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</si>
  <si>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</si>
  <si>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</si>
  <si>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</si>
  <si>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</si>
  <si>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</si>
  <si>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</si>
  <si>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</si>
  <si>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</si>
  <si>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</si>
  <si>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</si>
  <si>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</si>
  <si>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</si>
  <si>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</si>
  <si>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</si>
  <si>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</si>
  <si>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</si>
  <si>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</si>
  <si>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</si>
  <si>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</si>
  <si>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</si>
  <si>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</si>
  <si>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</si>
  <si>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</si>
  <si>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</si>
  <si>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</si>
  <si>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</si>
  <si>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</si>
  <si>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</si>
  <si>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</si>
  <si>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</si>
  <si>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</si>
  <si>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</si>
  <si>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</si>
  <si>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</si>
  <si>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</si>
  <si>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</si>
  <si>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</si>
  <si>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</si>
  <si>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</si>
  <si>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</si>
  <si>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</si>
  <si>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</si>
  <si>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</si>
  <si>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</si>
  <si>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</si>
  <si>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</si>
  <si>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</si>
  <si>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</si>
  <si>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</si>
  <si>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</si>
  <si>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</si>
  <si>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</si>
  <si>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</si>
  <si>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</si>
  <si>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</si>
  <si>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</si>
  <si>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</si>
  <si>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</si>
  <si>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</si>
  <si>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</si>
  <si>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</si>
  <si>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</si>
  <si>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</si>
  <si>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</si>
  <si>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</si>
  <si>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</si>
  <si>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</si>
  <si>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</si>
  <si>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</si>
  <si>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</si>
  <si>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</si>
  <si>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</si>
  <si>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</si>
  <si>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</si>
  <si>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</si>
  <si>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</si>
  <si>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</si>
  <si>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</si>
  <si>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</si>
  <si>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</si>
  <si>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</si>
  <si>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</si>
  <si>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</si>
  <si>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</si>
  <si>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</si>
  <si>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</si>
  <si>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</si>
  <si>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</si>
  <si>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</si>
  <si>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</si>
  <si>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</si>
  <si>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</si>
  <si>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</si>
  <si>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</si>
  <si>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</si>
  <si>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</si>
  <si>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</si>
  <si>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</si>
  <si>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</si>
  <si>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</si>
  <si>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</si>
  <si>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</si>
  <si>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</si>
  <si>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</si>
  <si>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</si>
  <si>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</si>
  <si>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</si>
  <si>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</si>
  <si>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</si>
  <si>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</si>
  <si>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</si>
  <si>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</si>
  <si>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</si>
  <si>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</si>
  <si>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</si>
  <si>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</si>
  <si>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</si>
  <si>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</si>
  <si>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</si>
  <si>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</si>
  <si>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</si>
  <si>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</si>
  <si>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</si>
  <si>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</si>
  <si>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</si>
  <si>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</si>
  <si>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</si>
  <si>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</si>
  <si>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</si>
  <si>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</si>
  <si>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</si>
  <si>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</si>
  <si>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</si>
  <si>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</si>
  <si>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</si>
  <si>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</si>
  <si>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</si>
  <si>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</si>
  <si>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</si>
  <si>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</si>
  <si>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</si>
  <si>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</si>
  <si>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</si>
  <si>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</si>
  <si>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</si>
  <si>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</si>
  <si>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</si>
  <si>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</si>
  <si>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</si>
  <si>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</si>
  <si>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</si>
  <si>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</si>
  <si>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</si>
  <si>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</si>
  <si>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</si>
  <si>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</si>
  <si>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</si>
  <si>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</si>
  <si>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</si>
  <si>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</si>
  <si>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</si>
  <si>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</si>
  <si>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</si>
  <si>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</si>
  <si>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</si>
  <si>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</si>
  <si>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</si>
  <si>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</si>
  <si>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</si>
  <si>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</si>
  <si>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</si>
  <si>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</si>
  <si>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</si>
  <si>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</si>
  <si>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</si>
  <si>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</si>
  <si>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</si>
  <si>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</si>
  <si>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</si>
  <si>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</si>
  <si>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</si>
  <si>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</si>
  <si>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</si>
  <si>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</si>
  <si>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</si>
  <si>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</si>
  <si>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</si>
  <si>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</si>
  <si>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</si>
  <si>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</si>
  <si>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</si>
  <si>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</si>
  <si>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</si>
  <si>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</si>
  <si>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</si>
  <si>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</si>
  <si>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</si>
  <si>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</si>
  <si>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</si>
  <si>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</si>
  <si>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</si>
  <si>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</si>
  <si>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</si>
  <si>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</si>
  <si>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</si>
  <si>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</si>
  <si>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</si>
  <si>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</si>
  <si>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</si>
  <si>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</si>
  <si>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</si>
  <si>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</si>
  <si>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</si>
  <si>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</si>
  <si>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</si>
  <si>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</si>
  <si>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</si>
  <si>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</si>
  <si>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</si>
  <si>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</si>
  <si>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</si>
  <si>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</si>
  <si>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</si>
  <si>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</si>
  <si>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</si>
  <si>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</si>
  <si>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</si>
  <si>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</si>
  <si>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</si>
  <si>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</si>
  <si>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</si>
  <si>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</si>
  <si>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</si>
  <si>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</si>
  <si>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</si>
  <si>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</si>
  <si>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</si>
  <si>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</si>
  <si>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</si>
  <si>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</si>
  <si>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</si>
  <si>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</si>
  <si>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</si>
  <si>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</si>
  <si>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</si>
  <si>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</si>
  <si>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</si>
  <si>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</si>
  <si>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</si>
  <si>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</si>
  <si>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</si>
  <si>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</si>
  <si>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</si>
  <si>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</si>
  <si>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</si>
  <si>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</si>
  <si>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</si>
  <si>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</si>
  <si>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</si>
  <si>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</si>
  <si>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</si>
  <si>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</si>
  <si>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</si>
  <si>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</si>
  <si>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</si>
  <si>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</si>
  <si>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</si>
  <si>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</si>
  <si>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</si>
  <si>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</si>
  <si>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</si>
  <si>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</si>
  <si>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</si>
  <si>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</si>
  <si>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</si>
  <si>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</si>
  <si>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</si>
  <si>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</si>
  <si>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</si>
  <si>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</si>
  <si>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</si>
  <si>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</si>
  <si>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</si>
  <si>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</si>
  <si>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</si>
  <si>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</si>
  <si>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</si>
  <si>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</si>
  <si>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</si>
  <si>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</si>
  <si>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</si>
  <si>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</si>
  <si>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</si>
  <si>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</si>
  <si>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</si>
  <si>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</si>
  <si>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</si>
  <si>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</si>
  <si>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</si>
  <si>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</si>
  <si>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</si>
  <si>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</si>
  <si>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</si>
  <si>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</si>
  <si>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</si>
  <si>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</si>
  <si>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</si>
  <si>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</si>
  <si>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</si>
  <si>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</si>
  <si>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</si>
  <si>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</si>
  <si>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</si>
  <si>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</si>
  <si>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</si>
  <si>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</si>
  <si>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</si>
  <si>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</si>
  <si>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</si>
  <si>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</si>
  <si>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</si>
  <si>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</si>
  <si>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</si>
  <si>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</si>
  <si>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</si>
  <si>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</si>
  <si>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</si>
  <si>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</si>
  <si>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</si>
  <si>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</si>
  <si>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</si>
  <si>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</si>
  <si>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</si>
  <si>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</si>
  <si>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</si>
  <si>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</si>
  <si>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</si>
  <si>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</si>
  <si>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</si>
  <si>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</si>
  <si>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</si>
  <si>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</si>
  <si>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</si>
  <si>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</si>
  <si>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</si>
  <si>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</si>
  <si>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</si>
  <si>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</si>
  <si>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</si>
  <si>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</si>
  <si>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</si>
  <si>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</si>
  <si>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</si>
  <si>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</si>
  <si>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</si>
  <si>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</si>
  <si>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</si>
  <si>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</si>
  <si>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</si>
  <si>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</si>
  <si>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</si>
  <si>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</si>
  <si>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</si>
  <si>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</si>
  <si>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</si>
  <si>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</si>
  <si>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</si>
  <si>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</si>
  <si>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</si>
  <si>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</si>
  <si>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</si>
  <si>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</si>
  <si>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</si>
  <si>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</si>
  <si>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</si>
  <si>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</si>
  <si>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</si>
  <si>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</si>
  <si>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</si>
  <si>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</si>
  <si>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</si>
  <si>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</si>
  <si>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</si>
  <si>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</si>
  <si>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</si>
  <si>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</si>
  <si>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</si>
  <si>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</si>
  <si>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</si>
  <si>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</si>
  <si>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</si>
  <si>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</si>
  <si>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</si>
  <si>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</si>
  <si>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</si>
  <si>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</si>
  <si>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</si>
  <si>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</si>
  <si>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</si>
  <si>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</si>
  <si>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</si>
  <si>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</si>
  <si>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</si>
  <si>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</si>
  <si>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</si>
  <si>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</si>
  <si>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</si>
  <si>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</si>
  <si>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</si>
  <si>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</si>
  <si>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</si>
  <si>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</si>
  <si>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</si>
  <si>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</si>
  <si>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</si>
  <si>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</si>
  <si>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</si>
  <si>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</si>
  <si>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</si>
  <si>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</si>
  <si>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</si>
  <si>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</si>
  <si>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</si>
  <si>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</si>
  <si>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</si>
  <si>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</si>
  <si>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</si>
  <si>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</si>
  <si>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</si>
  <si>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</si>
  <si>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</si>
  <si>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</si>
  <si>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</si>
  <si>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</si>
  <si>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</si>
  <si>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</si>
  <si>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</si>
  <si>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</si>
  <si>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</si>
  <si>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</si>
  <si>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</si>
  <si>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</si>
  <si>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</si>
  <si>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</si>
  <si>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</si>
  <si>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</si>
  <si>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</si>
  <si>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</si>
  <si>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</si>
  <si>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</si>
  <si>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</si>
  <si>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</si>
  <si>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</si>
  <si>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</si>
  <si>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</si>
  <si>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</si>
  <si>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</si>
  <si>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</si>
  <si>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</si>
  <si>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</si>
  <si>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</si>
  <si>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</si>
  <si>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</si>
  <si>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</si>
  <si>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</si>
  <si>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</si>
  <si>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</si>
  <si>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</si>
  <si>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</si>
  <si>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</si>
  <si>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</si>
  <si>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</si>
  <si>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</si>
  <si>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</si>
  <si>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</si>
  <si>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</si>
  <si>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</si>
  <si>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</si>
  <si>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</si>
  <si>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</si>
  <si>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</si>
  <si>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</si>
  <si>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</si>
  <si>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</si>
  <si>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</si>
  <si>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</si>
  <si>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</si>
  <si>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</si>
  <si>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</si>
  <si>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</si>
  <si>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</si>
  <si>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</si>
  <si>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</si>
  <si>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</si>
  <si>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</si>
  <si>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</si>
  <si>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</si>
  <si>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</si>
  <si>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</si>
  <si>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</si>
  <si>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</si>
  <si>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</si>
  <si>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</si>
  <si>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</si>
  <si>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</si>
  <si>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</si>
  <si>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</si>
  <si>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</si>
  <si>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</si>
  <si>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</si>
  <si>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</si>
  <si>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</si>
  <si>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</si>
  <si>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</si>
  <si>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</si>
  <si>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</si>
  <si>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</si>
  <si>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</si>
  <si>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</si>
  <si>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</si>
  <si>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</si>
  <si>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</si>
  <si>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</si>
  <si>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</si>
  <si>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</si>
  <si>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</si>
  <si>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</si>
  <si>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</si>
  <si>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</si>
  <si>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</si>
  <si>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</si>
  <si>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</si>
  <si>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</si>
  <si>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</si>
  <si>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</si>
  <si>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</si>
  <si>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</si>
  <si>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</si>
  <si>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</si>
  <si>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</si>
  <si>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</si>
  <si>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</si>
  <si>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</si>
  <si>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</si>
  <si>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</si>
  <si>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</si>
  <si>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</si>
  <si>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</si>
  <si>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</si>
  <si>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</si>
  <si>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</si>
  <si>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</si>
  <si>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</si>
  <si>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</si>
  <si>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</si>
  <si>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</si>
  <si>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</si>
  <si>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</si>
  <si>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</si>
  <si>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</si>
  <si>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</si>
  <si>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</si>
  <si>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</si>
  <si>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</si>
  <si>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</si>
  <si>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</si>
  <si>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</si>
  <si>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</si>
  <si>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</si>
  <si>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</si>
  <si>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</si>
  <si>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</si>
  <si>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</si>
  <si>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</si>
  <si>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</si>
  <si>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</si>
  <si>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</si>
  <si>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</si>
  <si>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</si>
  <si>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</si>
  <si>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</si>
  <si>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</si>
  <si>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</si>
  <si>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</si>
  <si>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</si>
  <si>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</si>
  <si>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</si>
  <si>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</si>
  <si>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</si>
  <si>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</si>
  <si>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</si>
  <si>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</si>
  <si>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</si>
  <si>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</si>
  <si>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</si>
  <si>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</si>
  <si>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</si>
  <si>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</si>
  <si>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</si>
  <si>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</si>
  <si>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</si>
  <si>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</si>
  <si>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</si>
  <si>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</si>
  <si>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</si>
  <si>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</si>
  <si>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</si>
  <si>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</si>
  <si>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</si>
  <si>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</si>
  <si>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</si>
  <si>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</si>
  <si>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</si>
  <si>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</si>
  <si>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</si>
  <si>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</si>
  <si>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</si>
  <si>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</si>
  <si>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</si>
  <si>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</si>
  <si>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</si>
  <si>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</si>
  <si>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</si>
  <si>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</si>
  <si>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</si>
  <si>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</si>
  <si>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</si>
  <si>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</si>
  <si>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</si>
  <si>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</si>
  <si>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</si>
  <si>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</si>
  <si>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</si>
  <si>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</si>
  <si>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</si>
  <si>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</si>
  <si>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</si>
  <si>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</si>
  <si>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</si>
  <si>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</si>
  <si>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</si>
  <si>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</si>
  <si>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</si>
  <si>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</si>
  <si>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</si>
  <si>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</si>
  <si>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</si>
  <si>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</si>
  <si>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</si>
  <si>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</si>
  <si>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</si>
  <si>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</si>
  <si>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</si>
  <si>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</si>
  <si>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</si>
  <si>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</si>
  <si>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</si>
  <si>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</si>
  <si>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</si>
  <si>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</si>
  <si>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</si>
  <si>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</si>
  <si>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</si>
  <si>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</si>
  <si>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</si>
  <si>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</si>
  <si>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</si>
  <si>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</si>
  <si>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</si>
  <si>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</si>
  <si>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</si>
  <si>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</si>
  <si>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</si>
  <si>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</si>
  <si>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</si>
  <si>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</si>
  <si>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</si>
  <si>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</si>
  <si>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</si>
  <si>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</si>
  <si>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</si>
  <si>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</si>
  <si>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</si>
  <si>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</si>
  <si>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</si>
  <si>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</si>
  <si>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</si>
  <si>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</si>
  <si>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</si>
  <si>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</si>
  <si>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</si>
  <si>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</si>
  <si>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</si>
  <si>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</si>
  <si>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</si>
  <si>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</si>
  <si>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</si>
  <si>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</si>
  <si>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</si>
  <si>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</si>
  <si>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</si>
  <si>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</si>
  <si>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</si>
  <si>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</si>
  <si>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</si>
  <si>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</si>
  <si>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</si>
  <si>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</si>
  <si>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</si>
  <si>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</si>
  <si>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</si>
  <si>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</si>
  <si>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</si>
  <si>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</si>
  <si>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</si>
  <si>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</si>
  <si>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</si>
  <si>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</si>
  <si>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</si>
  <si>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</si>
  <si>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</si>
  <si>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</si>
  <si>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</si>
  <si>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</si>
  <si>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</si>
  <si>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</si>
  <si>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</si>
  <si>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</si>
  <si>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</si>
  <si>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</si>
  <si>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</si>
  <si>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</si>
  <si>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</si>
  <si>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</si>
  <si>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</si>
  <si>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</si>
  <si>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</si>
  <si>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</si>
  <si>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</si>
  <si>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</si>
  <si>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</si>
  <si>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</si>
  <si>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</si>
  <si>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</si>
  <si>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</si>
  <si>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</si>
  <si>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</si>
  <si>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</si>
  <si>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</si>
  <si>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</si>
  <si>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</si>
  <si>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</si>
  <si>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</si>
  <si>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</si>
  <si>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</si>
  <si>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</si>
  <si>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</si>
  <si>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</si>
  <si>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</si>
  <si>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</si>
  <si>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</si>
  <si>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</si>
  <si>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</si>
  <si>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</si>
  <si>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</si>
  <si>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</si>
  <si>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</si>
  <si>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</si>
  <si>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</si>
  <si>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</si>
  <si>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</si>
  <si>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</si>
  <si>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</si>
  <si>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</si>
  <si>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</si>
  <si>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</si>
  <si>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</si>
  <si>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</si>
  <si>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</si>
  <si>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</si>
  <si>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</si>
  <si>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</si>
  <si>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</si>
  <si>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</si>
  <si>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</si>
  <si>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</si>
  <si>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</si>
  <si>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</si>
  <si>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</si>
  <si>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</si>
  <si>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</si>
  <si>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</si>
  <si>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</si>
  <si>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</si>
  <si>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</si>
  <si>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</si>
  <si>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</si>
  <si>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</si>
  <si>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</si>
  <si>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</si>
  <si>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</si>
  <si>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</si>
  <si>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</si>
  <si>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</si>
  <si>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</si>
  <si>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</si>
  <si>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</si>
  <si>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</si>
  <si>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</si>
  <si>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</si>
  <si>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</si>
  <si>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</si>
  <si>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</si>
  <si>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</si>
  <si>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</si>
  <si>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</si>
  <si>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</si>
  <si>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</si>
  <si>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</si>
  <si>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</si>
  <si>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</si>
  <si>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</si>
  <si>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</si>
  <si>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</si>
  <si>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</si>
  <si>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</si>
  <si>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</si>
  <si>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</si>
  <si>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</si>
  <si>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</si>
  <si>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</si>
  <si>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</si>
  <si>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</si>
  <si>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</si>
  <si>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</si>
  <si>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</si>
  <si>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</si>
  <si>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</si>
  <si>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</si>
  <si>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</si>
  <si>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</si>
  <si>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</si>
  <si>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</si>
  <si>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</si>
  <si>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</si>
  <si>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</si>
  <si>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</si>
  <si>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</si>
  <si>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</si>
  <si>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</si>
  <si>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</si>
  <si>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</si>
  <si>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</si>
  <si>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</si>
  <si>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</si>
  <si>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</si>
  <si>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</si>
  <si>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</si>
  <si>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</si>
  <si>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</si>
  <si>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</si>
  <si>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</si>
  <si>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</si>
  <si>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</si>
  <si>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</si>
  <si>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</si>
  <si>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</si>
  <si>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</si>
  <si>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</si>
  <si>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</si>
  <si>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</si>
  <si>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</si>
  <si>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</si>
  <si>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</si>
  <si>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</si>
  <si>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</si>
  <si>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</si>
  <si>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</si>
  <si>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</si>
  <si>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</si>
  <si>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</si>
  <si>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</si>
  <si>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</si>
  <si>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</si>
  <si>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</si>
  <si>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</si>
  <si>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</si>
  <si>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</si>
  <si>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</si>
  <si>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</si>
  <si>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</si>
  <si>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</si>
  <si>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</si>
  <si>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</si>
  <si>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</si>
  <si>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</si>
  <si>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</si>
  <si>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</si>
  <si>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</si>
  <si>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</si>
  <si>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</si>
  <si>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</si>
  <si>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</si>
  <si>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</si>
  <si>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</si>
  <si>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</si>
  <si>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</si>
  <si>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</si>
  <si>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</si>
  <si>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</si>
  <si>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</si>
  <si>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</si>
  <si>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</si>
  <si>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</si>
  <si>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</si>
  <si>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</si>
  <si>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</si>
  <si>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</si>
  <si>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</si>
  <si>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</si>
  <si>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</si>
  <si>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</si>
  <si>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</si>
  <si>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</si>
  <si>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</si>
  <si>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</si>
  <si>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</si>
  <si>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</si>
  <si>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</si>
  <si>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</si>
  <si>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</si>
  <si>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</si>
  <si>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</si>
  <si>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</si>
  <si>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</si>
  <si>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</si>
  <si>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</si>
  <si>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</si>
  <si>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</si>
  <si>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</si>
  <si>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</si>
  <si>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</si>
  <si>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</si>
  <si>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</si>
  <si>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</si>
  <si>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</si>
  <si>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</si>
  <si>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</si>
  <si>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</si>
  <si>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</si>
  <si>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</si>
  <si>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</si>
  <si>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</si>
  <si>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</si>
  <si>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</si>
  <si>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</si>
  <si>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</si>
  <si>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</si>
  <si>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</si>
  <si>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</si>
  <si>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</si>
  <si>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</si>
  <si>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</si>
  <si>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</si>
  <si>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</si>
  <si>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</si>
  <si>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</si>
  <si>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</si>
  <si>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</si>
  <si>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</si>
  <si>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</si>
  <si>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</si>
  <si>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</si>
  <si>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</si>
  <si>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</si>
  <si>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</si>
  <si>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</si>
  <si>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</si>
  <si>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</si>
  <si>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</si>
  <si>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</si>
  <si>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</si>
  <si>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</si>
  <si>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</si>
  <si>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</si>
  <si>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</si>
  <si>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</si>
  <si>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</si>
  <si>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</si>
  <si>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</si>
  <si>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</si>
  <si>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</si>
  <si>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</si>
  <si>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</si>
  <si>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</si>
  <si>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</si>
  <si>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</si>
  <si>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</si>
  <si>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</si>
  <si>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</si>
  <si>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</si>
  <si>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</si>
  <si>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</si>
  <si>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</si>
  <si>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</si>
  <si>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</si>
  <si>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</si>
  <si>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</si>
  <si>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</si>
  <si>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</si>
  <si>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</si>
  <si>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</si>
  <si>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</si>
  <si>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</si>
  <si>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</si>
  <si>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</si>
  <si>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</si>
  <si>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</si>
  <si>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</si>
  <si>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</si>
  <si>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</si>
  <si>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</si>
  <si>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</si>
  <si>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</si>
  <si>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</si>
  <si>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</si>
  <si>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</si>
  <si>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</si>
  <si>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</si>
  <si>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</si>
  <si>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</si>
  <si>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</si>
  <si>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</si>
  <si>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</si>
  <si>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</si>
  <si>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</si>
  <si>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</si>
  <si>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</si>
  <si>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</si>
  <si>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</si>
  <si>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</si>
  <si>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</si>
  <si>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</si>
  <si>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</si>
  <si>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</si>
  <si>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</si>
  <si>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</si>
  <si>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</si>
  <si>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</si>
  <si>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</si>
  <si>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</si>
  <si>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</si>
  <si>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</si>
  <si>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</si>
  <si>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</si>
  <si>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</si>
  <si>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</si>
  <si>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</si>
  <si>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</si>
  <si>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</si>
  <si>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</si>
  <si>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</si>
  <si>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</si>
  <si>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</si>
  <si>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</si>
  <si>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</si>
  <si>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</si>
  <si>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</si>
  <si>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</si>
  <si>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</si>
  <si>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</si>
  <si>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</si>
  <si>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</si>
  <si>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</si>
  <si>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</si>
  <si>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</si>
  <si>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</si>
  <si>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</si>
  <si>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</si>
  <si>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</si>
  <si>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</si>
  <si>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</si>
  <si>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</si>
  <si>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</si>
  <si>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</si>
  <si>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</si>
  <si>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</si>
  <si>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</si>
  <si>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</si>
  <si>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</si>
  <si>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</si>
  <si>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</si>
  <si>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</si>
  <si>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</si>
  <si>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</si>
  <si>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</si>
  <si>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</si>
  <si>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</si>
  <si>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</si>
  <si>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</si>
  <si>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</si>
  <si>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</si>
  <si>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</si>
  <si>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</si>
  <si>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</si>
  <si>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</si>
  <si>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</si>
  <si>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</si>
  <si>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</si>
  <si>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</si>
  <si>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</si>
  <si>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</si>
  <si>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</si>
  <si>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</si>
  <si>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</si>
  <si>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</si>
  <si>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</si>
  <si>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</si>
  <si>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</si>
  <si>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</si>
  <si>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</si>
  <si>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</si>
  <si>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</si>
  <si>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</si>
  <si>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</si>
  <si>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</si>
  <si>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</si>
  <si>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</si>
  <si>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</si>
  <si>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</si>
  <si>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</si>
  <si>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</si>
  <si>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</si>
  <si>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</si>
  <si>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</si>
  <si>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</si>
  <si>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</si>
  <si>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</si>
  <si>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</si>
  <si>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</si>
  <si>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</si>
  <si>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</si>
  <si>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</si>
  <si>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</si>
  <si>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</si>
  <si>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</si>
  <si>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</si>
  <si>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</si>
  <si>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</si>
  <si>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</si>
  <si>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</si>
  <si>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</si>
  <si>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</si>
  <si>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</si>
  <si>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</si>
  <si>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</si>
  <si>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</si>
  <si>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</si>
  <si>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</si>
  <si>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</si>
  <si>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</si>
  <si>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</si>
  <si>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</si>
  <si>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</si>
  <si>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</si>
  <si>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</si>
  <si>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</si>
  <si>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</si>
  <si>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</si>
  <si>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</si>
  <si>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</si>
  <si>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</si>
  <si>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</si>
  <si>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</si>
  <si>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</si>
  <si>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</si>
  <si>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</si>
  <si>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</si>
  <si>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</si>
  <si>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</si>
  <si>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</si>
  <si>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</si>
  <si>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</si>
  <si>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</si>
  <si>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</si>
  <si>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</si>
  <si>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</si>
  <si>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</si>
  <si>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</si>
  <si>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</si>
  <si>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</si>
  <si>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</si>
  <si>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</si>
  <si>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</si>
  <si>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</si>
  <si>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</si>
  <si>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</si>
  <si>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</si>
  <si>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</si>
  <si>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</si>
  <si>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</si>
  <si>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</si>
  <si>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</si>
  <si>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</si>
  <si>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</si>
  <si>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</si>
  <si>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</si>
  <si>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</si>
  <si>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</si>
  <si>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</si>
  <si>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</si>
  <si>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</si>
  <si>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</si>
  <si>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</si>
  <si>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</si>
  <si>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</si>
  <si>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</si>
  <si>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</si>
  <si>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</si>
  <si>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</si>
  <si>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</si>
  <si>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</si>
  <si>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</si>
  <si>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</si>
  <si>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</si>
  <si>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</si>
  <si>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</si>
  <si>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</si>
  <si>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</si>
  <si>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</si>
  <si>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</si>
  <si>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</si>
  <si>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</si>
  <si>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</si>
  <si>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</si>
  <si>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</si>
  <si>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</si>
  <si>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</si>
  <si>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</si>
  <si>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</si>
  <si>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</si>
  <si>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</si>
  <si>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</si>
  <si>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</si>
  <si>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</si>
  <si>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</si>
  <si>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</si>
  <si>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</si>
  <si>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</si>
  <si>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</si>
  <si>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</si>
  <si>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</si>
  <si>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</si>
  <si>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</si>
  <si>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</si>
  <si>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</si>
  <si>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</si>
  <si>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</si>
  <si>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</si>
  <si>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</si>
  <si>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</si>
  <si>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</si>
  <si>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</si>
  <si>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</si>
  <si>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</si>
  <si>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</si>
  <si>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</si>
  <si>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</si>
  <si>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</si>
  <si>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</si>
  <si>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</si>
  <si>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</si>
  <si>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</si>
  <si>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</si>
  <si>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</si>
  <si>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</si>
  <si>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</si>
  <si>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</si>
  <si>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</si>
  <si>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</si>
  <si>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</si>
  <si>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</si>
  <si>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</si>
  <si>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</si>
  <si>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</si>
  <si>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</si>
  <si>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</si>
  <si>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</si>
  <si>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</si>
  <si>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</si>
  <si>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</si>
  <si>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</si>
  <si>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</si>
  <si>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</si>
  <si>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</si>
  <si>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</si>
  <si>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</si>
  <si>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</si>
  <si>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</si>
  <si>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</si>
  <si>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</si>
  <si>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</si>
  <si>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</si>
  <si>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</si>
  <si>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</si>
  <si>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</si>
  <si>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</si>
  <si>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</si>
  <si>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</si>
  <si>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</si>
  <si>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</si>
  <si>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</si>
  <si>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</si>
  <si>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</si>
  <si>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</si>
  <si>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</si>
  <si>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</si>
  <si>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</si>
  <si>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</si>
  <si>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</si>
  <si>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</si>
  <si>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</si>
  <si>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</si>
  <si>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</si>
  <si>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</si>
  <si>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</si>
  <si>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</si>
  <si>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</si>
  <si>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</si>
  <si>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</si>
  <si>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</si>
  <si>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</si>
  <si>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</si>
  <si>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</si>
  <si>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</si>
  <si>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</si>
  <si>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</si>
  <si>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</si>
  <si>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</si>
  <si>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</si>
  <si>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</si>
  <si>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</si>
  <si>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</si>
  <si>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</si>
  <si>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</si>
  <si>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</si>
  <si>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</si>
  <si>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</si>
  <si>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</si>
  <si>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</si>
  <si>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</si>
  <si>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</si>
  <si>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</si>
  <si>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</si>
  <si>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</si>
  <si>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</si>
  <si>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</si>
  <si>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</si>
  <si>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</si>
  <si>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</si>
  <si>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</si>
  <si>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</si>
  <si>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</si>
  <si>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</si>
  <si>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</si>
  <si>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</si>
  <si>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</si>
  <si>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</si>
  <si>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</si>
  <si>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</si>
  <si>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</si>
  <si>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</si>
  <si>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</si>
  <si>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</si>
  <si>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</si>
  <si>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</si>
  <si>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</si>
  <si>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</si>
  <si>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</si>
  <si>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</si>
  <si>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</si>
  <si>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</si>
  <si>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</si>
  <si>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</si>
  <si>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</si>
  <si>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</si>
  <si>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</si>
  <si>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</si>
  <si>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</si>
  <si>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</si>
  <si>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</si>
  <si>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</si>
  <si>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</si>
  <si>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</si>
  <si>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</si>
  <si>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</si>
  <si>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</si>
  <si>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</si>
  <si>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</si>
  <si>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</si>
  <si>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</si>
  <si>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</si>
  <si>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</si>
  <si>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</si>
  <si>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</si>
  <si>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</si>
  <si>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</si>
  <si>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</si>
  <si>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</si>
  <si>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</si>
  <si>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</si>
  <si>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</si>
  <si>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</si>
  <si>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</si>
  <si>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</si>
  <si>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</si>
  <si>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</si>
  <si>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</si>
  <si>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</si>
  <si>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</si>
  <si>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</si>
  <si>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</si>
  <si>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</si>
  <si>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</si>
  <si>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</si>
  <si>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</si>
  <si>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</si>
  <si>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</si>
  <si>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</si>
  <si>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</si>
  <si>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</si>
  <si>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</si>
  <si>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</si>
  <si>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</si>
  <si>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</si>
  <si>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</si>
  <si>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</si>
  <si>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</si>
  <si>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</si>
  <si>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</si>
  <si>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</si>
  <si>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</si>
  <si>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</si>
  <si>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</si>
  <si>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</si>
  <si>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</si>
  <si>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</si>
  <si>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</si>
  <si>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</si>
  <si>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</si>
  <si>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</si>
  <si>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</si>
  <si>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</si>
  <si>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</si>
  <si>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</si>
  <si>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</si>
  <si>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</si>
  <si>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</si>
  <si>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</si>
  <si>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</si>
  <si>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</si>
  <si>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</si>
  <si>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</si>
  <si>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</si>
  <si>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</si>
  <si>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</si>
  <si>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</si>
  <si>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</si>
  <si>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</si>
  <si>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</si>
  <si>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</si>
  <si>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</si>
  <si>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</si>
  <si>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</si>
  <si>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</si>
  <si>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</si>
  <si>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</si>
  <si>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</si>
  <si>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</si>
  <si>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</si>
  <si>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</si>
  <si>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</si>
  <si>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</si>
  <si>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</si>
  <si>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</si>
  <si>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</si>
  <si>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</si>
  <si>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</si>
  <si>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</si>
  <si>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</si>
  <si>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</si>
  <si>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</si>
  <si>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</si>
  <si>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</si>
  <si>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</si>
  <si>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</si>
  <si>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</si>
  <si>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</si>
  <si>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</si>
  <si>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</si>
  <si>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</si>
  <si>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</si>
  <si>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</si>
  <si>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</si>
  <si>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</si>
  <si>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</si>
  <si>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</si>
  <si>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</si>
  <si>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</si>
  <si>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</si>
  <si>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</si>
  <si>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</si>
  <si>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</si>
  <si>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</si>
  <si>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</si>
  <si>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</si>
  <si>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</si>
  <si>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</si>
  <si>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</si>
  <si>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</si>
  <si>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</si>
  <si>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</si>
  <si>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</si>
  <si>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</si>
  <si>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</si>
  <si>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</si>
  <si>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</si>
  <si>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</si>
  <si>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</si>
  <si>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</si>
  <si>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</si>
  <si>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</si>
  <si>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</si>
  <si>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</si>
  <si>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</si>
  <si>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</si>
  <si>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</si>
  <si>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</si>
  <si>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</si>
  <si>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</si>
  <si>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</si>
  <si>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</si>
  <si>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</si>
  <si>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</si>
  <si>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</si>
  <si>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</si>
  <si>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</si>
  <si>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</si>
  <si>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</si>
  <si>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</si>
  <si>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</si>
  <si>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</si>
  <si>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</si>
  <si>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</si>
  <si>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</si>
  <si>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</si>
  <si>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</si>
  <si>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</si>
  <si>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</si>
  <si>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</si>
  <si>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</si>
  <si>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</si>
  <si>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</si>
  <si>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</si>
  <si>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</si>
  <si>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</si>
  <si>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</si>
  <si>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</si>
  <si>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</si>
  <si>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</si>
  <si>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</si>
  <si>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</si>
  <si>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</si>
  <si>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</si>
  <si>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</si>
  <si>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</si>
  <si>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</si>
  <si>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</si>
  <si>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</si>
  <si>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</si>
  <si>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</si>
  <si>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</si>
  <si>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</si>
  <si>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</si>
  <si>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</si>
  <si>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</si>
  <si>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</si>
  <si>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</si>
  <si>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</si>
  <si>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</si>
  <si>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</si>
  <si>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</si>
  <si>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</si>
  <si>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</si>
  <si>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</si>
  <si>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</si>
  <si>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</si>
  <si>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</si>
  <si>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</si>
  <si>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</si>
  <si>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</si>
  <si>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</si>
  <si>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</si>
  <si>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</si>
  <si>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</si>
  <si>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</si>
  <si>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</si>
  <si>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</si>
  <si>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</si>
  <si>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</si>
  <si>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</si>
  <si>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</si>
  <si>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</si>
  <si>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</si>
  <si>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</si>
  <si>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</si>
  <si>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</si>
  <si>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</si>
  <si>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</si>
  <si>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</si>
  <si>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</si>
  <si>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</si>
  <si>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</si>
  <si>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</si>
  <si>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</si>
  <si>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</si>
  <si>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</si>
  <si>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</si>
  <si>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</si>
  <si>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</si>
  <si>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</si>
  <si>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</si>
  <si>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</si>
  <si>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</si>
  <si>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</si>
  <si>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</si>
  <si>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</si>
  <si>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</si>
  <si>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</si>
  <si>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</si>
  <si>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</si>
  <si>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</si>
  <si>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</si>
  <si>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</si>
  <si>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</si>
  <si>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</si>
  <si>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</si>
  <si>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</si>
  <si>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</si>
  <si>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</si>
  <si>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</si>
  <si>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</si>
  <si>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</si>
  <si>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</si>
  <si>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</si>
  <si>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</si>
  <si>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</si>
  <si>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</si>
  <si>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</si>
  <si>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</si>
  <si>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</si>
  <si>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</si>
  <si>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</si>
  <si>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</si>
  <si>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</si>
  <si>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</si>
  <si>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</si>
  <si>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</si>
  <si>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</si>
  <si>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</si>
  <si>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</si>
  <si>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</si>
  <si>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</si>
  <si>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</si>
  <si>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</si>
  <si>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</si>
  <si>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</si>
  <si>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</si>
  <si>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</si>
  <si>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</si>
  <si>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</si>
  <si>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</si>
  <si>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</si>
  <si>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</si>
  <si>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</si>
  <si>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</si>
  <si>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</si>
  <si>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</si>
  <si>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</si>
  <si>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</si>
  <si>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</si>
  <si>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</si>
  <si>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</si>
  <si>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</si>
  <si>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</si>
  <si>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</si>
  <si>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</si>
  <si>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</si>
  <si>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</si>
  <si>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</si>
  <si>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</si>
  <si>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</si>
  <si>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</si>
  <si>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</si>
  <si>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</si>
  <si>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</si>
  <si>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</si>
  <si>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</si>
  <si>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</si>
  <si>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</si>
  <si>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</si>
  <si>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</si>
  <si>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</si>
  <si>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</si>
  <si>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</si>
  <si>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</si>
  <si>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</si>
  <si>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</si>
  <si>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</si>
  <si>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</si>
  <si>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</si>
  <si>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</si>
  <si>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</si>
  <si>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</si>
  <si>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</si>
  <si>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</si>
  <si>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</si>
  <si>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</si>
  <si>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</si>
  <si>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</si>
  <si>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</si>
  <si>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</si>
  <si>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</si>
  <si>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</si>
  <si>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</si>
  <si>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</si>
  <si>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</si>
  <si>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</si>
  <si>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</si>
  <si>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</si>
  <si>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</si>
  <si>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</si>
  <si>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</si>
  <si>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</si>
  <si>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</si>
  <si>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</si>
  <si>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</si>
  <si>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</si>
  <si>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</si>
  <si>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</si>
  <si>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</si>
  <si>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</si>
  <si>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</si>
  <si>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</si>
  <si>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</si>
  <si>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</si>
  <si>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</si>
  <si>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</si>
  <si>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</si>
  <si>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</si>
  <si>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</si>
  <si>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</si>
  <si>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</si>
  <si>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</si>
  <si>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</si>
  <si>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</si>
  <si>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</si>
  <si>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</si>
  <si>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</si>
  <si>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</si>
  <si>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</si>
  <si>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</si>
  <si>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</si>
  <si>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</si>
  <si>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</si>
  <si>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</si>
  <si>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</si>
  <si>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</si>
  <si>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</si>
  <si>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</si>
  <si>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</si>
  <si>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</si>
  <si>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</si>
  <si>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</si>
  <si>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</si>
  <si>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</si>
  <si>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</si>
  <si>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</si>
  <si>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</si>
  <si>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</si>
  <si>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</si>
  <si>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</si>
  <si>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</si>
  <si>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</si>
  <si>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</si>
  <si>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</si>
  <si>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</si>
  <si>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</si>
  <si>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</si>
  <si>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</si>
  <si>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</si>
  <si>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</si>
  <si>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</si>
  <si>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</si>
  <si>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</si>
  <si>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</si>
  <si>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</si>
  <si>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</si>
  <si>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</si>
  <si>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</si>
  <si>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</si>
  <si>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</si>
  <si>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</si>
  <si>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</si>
  <si>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</si>
  <si>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</si>
  <si>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</si>
  <si>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</si>
  <si>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</si>
  <si>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</si>
  <si>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</si>
  <si>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</si>
  <si>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</si>
  <si>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</si>
  <si>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</si>
  <si>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</si>
  <si>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</si>
  <si>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</si>
  <si>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</si>
  <si>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</si>
  <si>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</si>
  <si>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</si>
  <si>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</si>
  <si>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</si>
  <si>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</si>
  <si>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</si>
  <si>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</si>
  <si>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</si>
  <si>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</si>
  <si>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</si>
  <si>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</si>
  <si>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</si>
  <si>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</si>
  <si>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</si>
  <si>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</si>
  <si>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</si>
  <si>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</si>
  <si>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</si>
  <si>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</si>
  <si>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</si>
  <si>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</si>
  <si>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</si>
  <si>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</si>
  <si>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</si>
  <si>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</si>
  <si>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</si>
  <si>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</si>
  <si>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</si>
  <si>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</si>
  <si>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</si>
  <si>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</si>
  <si>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</si>
  <si>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</si>
  <si>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</si>
  <si>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</si>
  <si>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</si>
  <si>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</si>
  <si>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</si>
  <si>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</si>
  <si>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</si>
  <si>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</si>
  <si>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</si>
  <si>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</si>
  <si>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</si>
  <si>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</si>
  <si>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</si>
  <si>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</si>
  <si>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</si>
  <si>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</si>
  <si>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</si>
  <si>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</si>
  <si>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</si>
  <si>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</si>
  <si>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</si>
  <si>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</si>
  <si>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</si>
  <si>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</si>
  <si>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</si>
  <si>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</si>
  <si>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</si>
  <si>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</si>
  <si>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</si>
  <si>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</si>
  <si>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</si>
  <si>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</si>
  <si>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</si>
  <si>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</si>
  <si>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</si>
  <si>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</si>
  <si>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</si>
  <si>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</si>
  <si>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</si>
  <si>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</si>
  <si>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</si>
  <si>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</si>
  <si>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</si>
  <si>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</si>
  <si>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</si>
  <si>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</si>
  <si>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</si>
  <si>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</si>
  <si>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</si>
  <si>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</si>
  <si>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</si>
  <si>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</si>
  <si>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</si>
  <si>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</si>
  <si>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</si>
  <si>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</si>
  <si>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</si>
  <si>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</si>
  <si>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</si>
  <si>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</si>
  <si>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</si>
  <si>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</si>
  <si>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</si>
  <si>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</si>
  <si>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</si>
  <si>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</si>
  <si>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</si>
  <si>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</si>
  <si>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</si>
  <si>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</si>
  <si>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</si>
  <si>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</si>
  <si>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</si>
  <si>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</si>
  <si>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</si>
  <si>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</si>
  <si>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</si>
  <si>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</si>
  <si>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</si>
  <si>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</si>
  <si>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</si>
  <si>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</si>
  <si>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</si>
  <si>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</si>
  <si>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</si>
  <si>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</si>
  <si>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</si>
  <si>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</si>
  <si>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</si>
  <si>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</si>
  <si>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</si>
  <si>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</si>
  <si>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</si>
  <si>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</si>
  <si>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</si>
  <si>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</si>
  <si>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</si>
  <si>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</si>
  <si>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</si>
  <si>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</si>
  <si>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</si>
  <si>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</si>
  <si>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</si>
  <si>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</si>
  <si>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</si>
  <si>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</si>
  <si>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</si>
  <si>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</si>
  <si>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</si>
  <si>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</si>
  <si>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</si>
  <si>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</si>
  <si>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</si>
  <si>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</si>
  <si>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</si>
  <si>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</si>
  <si>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</si>
  <si>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</si>
  <si>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</si>
  <si>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</si>
  <si>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</si>
  <si>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</si>
  <si>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</si>
  <si>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</si>
  <si>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</si>
  <si>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</si>
  <si>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</si>
  <si>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</si>
  <si>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</si>
  <si>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</si>
  <si>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</si>
  <si>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</si>
  <si>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</si>
  <si>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</si>
  <si>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</si>
  <si>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</si>
  <si>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</si>
  <si>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</si>
  <si>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</si>
  <si>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</si>
  <si>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</si>
  <si>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</si>
  <si>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</si>
  <si>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</si>
  <si>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</si>
  <si>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</si>
  <si>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</si>
  <si>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</si>
  <si>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</si>
  <si>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</si>
  <si>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</si>
  <si>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</si>
  <si>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</si>
  <si>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</si>
  <si>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</si>
  <si>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</si>
  <si>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</si>
  <si>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</si>
  <si>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</si>
  <si>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</si>
  <si>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</si>
  <si>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</si>
  <si>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</si>
  <si>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</si>
  <si>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</si>
  <si>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</si>
  <si>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</si>
  <si>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</si>
  <si>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</si>
  <si>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</si>
  <si>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</si>
  <si>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</si>
  <si>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</si>
  <si>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</si>
  <si>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</si>
  <si>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</si>
  <si>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</si>
  <si>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</si>
  <si>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</si>
  <si>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</si>
  <si>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</si>
  <si>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</si>
  <si>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</si>
  <si>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</si>
  <si>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</si>
  <si>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</si>
  <si>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</si>
  <si>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</si>
  <si>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</si>
  <si>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</si>
  <si>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</si>
  <si>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</si>
  <si>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</si>
  <si>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</si>
  <si>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</si>
  <si>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</si>
  <si>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</si>
  <si>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</si>
  <si>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</si>
  <si>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</si>
  <si>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</si>
  <si>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</si>
  <si>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</si>
  <si>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</si>
  <si>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</si>
  <si>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</si>
  <si>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</si>
  <si>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</si>
  <si>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</si>
  <si>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</si>
  <si>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</si>
  <si>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</si>
  <si>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</si>
  <si>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</si>
  <si>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</si>
  <si>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</si>
  <si>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</si>
  <si>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</si>
  <si>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</si>
  <si>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</si>
  <si>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</si>
  <si>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</si>
  <si>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</si>
  <si>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</si>
  <si>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</si>
  <si>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</si>
  <si>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</si>
  <si>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</si>
  <si>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</si>
  <si>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</si>
  <si>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</si>
  <si>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</si>
  <si>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</si>
  <si>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</si>
  <si>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</si>
  <si>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</si>
  <si>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</si>
  <si>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</si>
  <si>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</si>
  <si>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</si>
  <si>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</si>
  <si>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</si>
  <si>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</si>
  <si>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</si>
  <si>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</si>
  <si>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</si>
  <si>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</si>
  <si>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</si>
  <si>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</si>
  <si>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</si>
  <si>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</si>
  <si>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</si>
  <si>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</si>
  <si>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</si>
  <si>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</si>
  <si>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</si>
  <si>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</si>
  <si>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</si>
  <si>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</si>
  <si>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</si>
  <si>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</si>
  <si>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</si>
  <si>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</si>
  <si>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</si>
  <si>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</si>
  <si>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</si>
  <si>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</si>
  <si>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</si>
  <si>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</si>
  <si>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</si>
  <si>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</si>
  <si>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</si>
  <si>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</si>
  <si>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</si>
  <si>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</si>
  <si>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</si>
  <si>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</si>
  <si>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</si>
  <si>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</si>
  <si>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</si>
  <si>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</si>
  <si>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</si>
  <si>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</si>
  <si>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</si>
  <si>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</si>
  <si>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</si>
  <si>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</si>
  <si>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</si>
  <si>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</si>
  <si>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</si>
  <si>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</si>
  <si>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</si>
  <si>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</si>
  <si>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</si>
  <si>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</si>
  <si>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</si>
  <si>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</si>
  <si>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</si>
  <si>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</si>
  <si>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</si>
  <si>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</si>
  <si>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</si>
  <si>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</si>
  <si>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</si>
  <si>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</si>
  <si>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</si>
  <si>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</si>
  <si>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</si>
  <si>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</si>
  <si>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</si>
  <si>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</si>
  <si>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</si>
  <si>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</si>
  <si>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</si>
  <si>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</si>
  <si>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</si>
  <si>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</si>
  <si>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</si>
  <si>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</si>
  <si>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</si>
  <si>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</si>
  <si>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</si>
  <si>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</si>
  <si>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</si>
  <si>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</si>
  <si>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</si>
  <si>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</si>
  <si>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</si>
  <si>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</si>
  <si>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</si>
  <si>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</si>
  <si>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</si>
  <si>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</si>
  <si>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</si>
  <si>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</si>
  <si>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</si>
  <si>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</si>
  <si>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</si>
  <si>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</si>
  <si>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</si>
  <si>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</si>
  <si>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</si>
  <si>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</si>
  <si>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</si>
  <si>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</si>
  <si>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</si>
  <si>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</si>
  <si>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</si>
  <si>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</si>
  <si>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</si>
  <si>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</si>
  <si>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</si>
  <si>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</si>
  <si>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</si>
  <si>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</si>
  <si>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</si>
  <si>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</si>
  <si>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</si>
  <si>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</si>
  <si>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</si>
  <si>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</si>
  <si>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</si>
  <si>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</si>
  <si>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</si>
  <si>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</si>
  <si>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</si>
  <si>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</si>
  <si>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</si>
  <si>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</si>
  <si>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</si>
  <si>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</si>
  <si>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</si>
  <si>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</si>
  <si>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</si>
  <si>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</si>
  <si>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</si>
  <si>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</si>
  <si>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</si>
  <si>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</si>
  <si>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</si>
  <si>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</si>
  <si>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</si>
  <si>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</si>
  <si>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</si>
  <si>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</si>
  <si>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</si>
  <si>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</si>
  <si>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</si>
  <si>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</si>
  <si>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</si>
  <si>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</si>
  <si>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</si>
  <si>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</si>
  <si>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</si>
  <si>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</si>
  <si>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</si>
  <si>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</si>
  <si>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</si>
  <si>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</si>
  <si>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</si>
  <si>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</si>
  <si>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</si>
  <si>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</si>
  <si>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</si>
  <si>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</si>
  <si>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</si>
  <si>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</si>
  <si>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</si>
  <si>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</si>
  <si>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</si>
  <si>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</si>
  <si>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</si>
  <si>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</si>
  <si>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</si>
  <si>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</si>
  <si>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</si>
  <si>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</si>
  <si>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</si>
  <si>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</si>
  <si>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</si>
  <si>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</si>
  <si>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</si>
  <si>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</si>
  <si>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</si>
  <si>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</si>
  <si>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</si>
  <si>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</si>
  <si>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</si>
  <si>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</si>
  <si>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</si>
  <si>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</si>
  <si>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</si>
  <si>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</si>
  <si>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</si>
  <si>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</si>
  <si>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</si>
  <si>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</si>
  <si>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</si>
  <si>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</si>
  <si>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</si>
  <si>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</si>
  <si>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</si>
  <si>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</si>
  <si>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</si>
  <si>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</si>
  <si>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</si>
  <si>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</si>
  <si>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</si>
  <si>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</si>
  <si>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</si>
  <si>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</si>
  <si>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</si>
  <si>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</si>
  <si>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</si>
  <si>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</si>
  <si>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</si>
  <si>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</si>
  <si>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</si>
  <si>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</si>
  <si>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</si>
  <si>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</si>
  <si>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</si>
  <si>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</si>
  <si>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</si>
  <si>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</si>
  <si>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</si>
  <si>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</si>
  <si>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</si>
  <si>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</si>
  <si>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</si>
  <si>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</si>
  <si>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</si>
  <si>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</si>
  <si>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</si>
  <si>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</si>
  <si>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</si>
  <si>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</si>
  <si>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</si>
  <si>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</si>
  <si>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</si>
  <si>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</si>
  <si>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</si>
  <si>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</si>
  <si>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</si>
  <si>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</si>
  <si>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</si>
  <si>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</si>
  <si>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</si>
  <si>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</si>
  <si>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</si>
  <si>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</si>
  <si>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</si>
  <si>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</si>
  <si>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</si>
  <si>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</si>
  <si>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</si>
  <si>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</si>
  <si>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</si>
  <si>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</si>
  <si>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</si>
  <si>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</si>
  <si>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</si>
  <si>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</si>
  <si>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</si>
  <si>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</si>
  <si>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</si>
  <si>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</si>
  <si>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</si>
  <si>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</si>
  <si>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</si>
  <si>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</si>
  <si>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</si>
  <si>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</si>
  <si>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</si>
  <si>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</si>
  <si>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</si>
  <si>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</si>
  <si>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</si>
  <si>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</si>
  <si>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</si>
  <si>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</si>
  <si>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</si>
  <si>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</si>
  <si>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</si>
  <si>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</si>
  <si>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</si>
  <si>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</si>
  <si>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</si>
  <si>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</si>
  <si>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</si>
  <si>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</si>
  <si>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</si>
  <si>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</si>
  <si>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</si>
  <si>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</si>
  <si>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</si>
  <si>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</si>
  <si>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</si>
  <si>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</si>
  <si>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</si>
  <si>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</si>
  <si>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</si>
  <si>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</si>
  <si>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</si>
  <si>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</si>
  <si>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</si>
  <si>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</si>
  <si>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</si>
  <si>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</si>
  <si>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</si>
  <si>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</si>
  <si>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</si>
  <si>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</si>
  <si>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</si>
  <si>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</si>
  <si>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</si>
  <si>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</si>
  <si>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</si>
  <si>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</si>
  <si>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</si>
  <si>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</si>
  <si>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</si>
  <si>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</si>
  <si>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</si>
  <si>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</si>
  <si>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</si>
  <si>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</si>
  <si>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</si>
  <si>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</si>
  <si>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</si>
  <si>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</si>
  <si>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</si>
  <si>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</si>
  <si>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</si>
  <si>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</si>
  <si>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</si>
  <si>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</si>
  <si>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</si>
  <si>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</si>
  <si>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</si>
  <si>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</si>
  <si>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</si>
  <si>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</si>
  <si>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</si>
  <si>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</si>
  <si>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</si>
  <si>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</si>
  <si>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</si>
  <si>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</si>
  <si>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</si>
  <si>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</si>
  <si>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</si>
  <si>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</si>
  <si>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</si>
  <si>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</si>
  <si>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</si>
  <si>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</si>
  <si>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</si>
  <si>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</si>
  <si>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</si>
  <si>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</si>
  <si>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</si>
  <si>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</si>
  <si>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</si>
  <si>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</si>
  <si>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</si>
  <si>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</si>
  <si>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</si>
  <si>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</si>
  <si>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</si>
  <si>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</si>
  <si>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</si>
  <si>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</si>
  <si>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</si>
  <si>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</si>
  <si>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</si>
  <si>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</si>
  <si>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</si>
  <si>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</si>
  <si>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</si>
  <si>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</si>
  <si>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</si>
  <si>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</si>
  <si>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</si>
  <si>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</si>
  <si>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</si>
  <si>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</si>
  <si>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</si>
  <si>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</si>
  <si>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</si>
  <si>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</si>
  <si>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</si>
  <si>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</si>
  <si>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</si>
  <si>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</si>
  <si>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</si>
  <si>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</si>
  <si>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</si>
  <si>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</si>
  <si>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</si>
  <si>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</si>
  <si>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</si>
  <si>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</si>
  <si>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</si>
  <si>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</si>
  <si>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</si>
  <si>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</si>
  <si>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</si>
  <si>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</si>
  <si>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</si>
  <si>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</si>
  <si>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</si>
  <si>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</si>
  <si>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</si>
  <si>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</si>
  <si>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</si>
  <si>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</si>
  <si>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</si>
  <si>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</si>
  <si>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</si>
  <si>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</si>
  <si>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</si>
  <si>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</si>
  <si>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</si>
  <si>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</si>
  <si>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</si>
  <si>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</si>
  <si>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</si>
  <si>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</si>
  <si>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</si>
  <si>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</si>
  <si>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</si>
  <si>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</si>
  <si>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</si>
  <si>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</si>
  <si>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</si>
  <si>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</si>
  <si>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</si>
  <si>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</si>
  <si>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</si>
  <si>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</si>
  <si>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</si>
  <si>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</si>
  <si>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</si>
  <si>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</si>
  <si>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</si>
  <si>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</si>
  <si>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</si>
  <si>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</si>
  <si>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</si>
  <si>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</si>
  <si>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</si>
  <si>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</si>
  <si>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</si>
  <si>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</si>
  <si>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</si>
  <si>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</si>
  <si>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</si>
  <si>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</si>
  <si>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</si>
  <si>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</si>
  <si>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</si>
  <si>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</si>
  <si>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</si>
  <si>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</si>
  <si>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</si>
  <si>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</si>
  <si>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</si>
  <si>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</si>
  <si>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</si>
  <si>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</si>
  <si>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</si>
  <si>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</si>
  <si>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</si>
  <si>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</si>
  <si>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</si>
  <si>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</si>
  <si>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</si>
  <si>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</si>
  <si>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</si>
  <si>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</si>
  <si>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</si>
  <si>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</si>
  <si>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</si>
  <si>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</si>
  <si>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</si>
  <si>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</si>
  <si>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</si>
  <si>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</si>
  <si>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</si>
  <si>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</si>
  <si>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</si>
  <si>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</si>
  <si>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</si>
  <si>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</si>
  <si>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</si>
  <si>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</si>
  <si>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</si>
  <si>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</si>
  <si>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</si>
  <si>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</si>
  <si>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</si>
  <si>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</si>
  <si>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</si>
  <si>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</si>
  <si>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</si>
  <si>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</si>
  <si>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</si>
  <si>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</si>
  <si>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</si>
  <si>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</si>
  <si>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</si>
  <si>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</si>
  <si>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</si>
  <si>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</si>
  <si>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</si>
  <si>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</si>
  <si>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</si>
  <si>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</si>
  <si>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</si>
  <si>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</si>
  <si>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</si>
  <si>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</si>
  <si>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</si>
  <si>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</si>
  <si>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</si>
  <si>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</si>
  <si>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</si>
  <si>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</si>
  <si>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</si>
  <si>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</si>
  <si>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</si>
  <si>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</si>
  <si>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</si>
  <si>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</si>
  <si>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</si>
  <si>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</si>
  <si>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</si>
  <si>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</si>
  <si>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</si>
  <si>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</si>
  <si>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</si>
  <si>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</si>
  <si>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</si>
  <si>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</si>
  <si>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</si>
  <si>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</si>
  <si>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</si>
  <si>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</si>
  <si>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</si>
  <si>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</si>
  <si>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</si>
  <si>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</si>
  <si>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</si>
  <si>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</si>
  <si>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</si>
  <si>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</si>
  <si>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</si>
  <si>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</si>
  <si>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</si>
  <si>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</si>
  <si>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</si>
  <si>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</si>
  <si>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</si>
  <si>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</si>
  <si>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</si>
  <si>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</si>
  <si>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</si>
  <si>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</si>
  <si>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</si>
  <si>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</si>
  <si>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</si>
  <si>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</si>
  <si>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</si>
  <si>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</si>
  <si>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</si>
  <si>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</si>
  <si>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</si>
  <si>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</si>
  <si>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</si>
  <si>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</si>
  <si>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</si>
  <si>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</si>
  <si>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</si>
  <si>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</si>
  <si>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</si>
  <si>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</si>
  <si>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</si>
  <si>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</si>
  <si>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</si>
  <si>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</si>
  <si>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</si>
  <si>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</si>
  <si>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</si>
  <si>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</si>
  <si>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</si>
  <si>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</si>
  <si>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</si>
  <si>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</si>
  <si>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</si>
  <si>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</si>
  <si>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</si>
  <si>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</si>
  <si>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</si>
  <si>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</si>
  <si>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</si>
  <si>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</si>
  <si>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</si>
  <si>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</si>
  <si>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</si>
  <si>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</si>
  <si>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</si>
  <si>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</si>
  <si>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</si>
  <si>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</si>
  <si>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</si>
  <si>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</si>
  <si>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</si>
  <si>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</si>
  <si>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</si>
  <si>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</si>
  <si>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</si>
  <si>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</si>
  <si>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</si>
  <si>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</si>
  <si>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</si>
  <si>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</si>
  <si>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</si>
  <si>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</si>
  <si>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</si>
  <si>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</si>
  <si>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</si>
  <si>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</si>
  <si>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</si>
  <si>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</si>
  <si>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</si>
  <si>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</si>
  <si>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</si>
  <si>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</si>
  <si>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</si>
  <si>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</si>
  <si>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</si>
  <si>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</si>
  <si>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</si>
  <si>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</si>
  <si>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</si>
  <si>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</si>
  <si>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</si>
  <si>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</si>
  <si>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</si>
  <si>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</si>
  <si>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</si>
  <si>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</si>
  <si>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</si>
  <si>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</si>
  <si>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</si>
  <si>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</si>
  <si>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</si>
  <si>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</si>
  <si>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</si>
  <si>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</si>
  <si>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</si>
  <si>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</si>
  <si>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</si>
  <si>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</si>
  <si>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</si>
  <si>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</si>
  <si>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</si>
  <si>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</si>
  <si>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</si>
  <si>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</si>
  <si>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</si>
  <si>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</si>
  <si>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</si>
  <si>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</si>
  <si>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</si>
  <si>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</si>
  <si>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</si>
  <si>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</si>
  <si>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</si>
  <si>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</si>
  <si>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</si>
  <si>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</si>
  <si>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</si>
  <si>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</si>
  <si>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</si>
  <si>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</si>
  <si>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</si>
  <si>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</si>
  <si>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</si>
  <si>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</si>
  <si>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</si>
  <si>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</si>
  <si>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</si>
  <si>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</si>
  <si>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</si>
  <si>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</si>
  <si>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</si>
  <si>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</si>
  <si>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</si>
  <si>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</si>
  <si>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</si>
  <si>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</si>
  <si>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</si>
  <si>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</si>
  <si>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</si>
  <si>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</si>
  <si>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</si>
  <si>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</si>
  <si>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</si>
  <si>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</si>
  <si>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</si>
  <si>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</si>
  <si>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</si>
  <si>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</si>
  <si>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</si>
  <si>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</si>
  <si>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</si>
  <si>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</si>
  <si>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</si>
  <si>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</si>
  <si>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</si>
  <si>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</si>
  <si>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</si>
  <si>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</si>
  <si>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</si>
  <si>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</si>
  <si>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</si>
  <si>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</si>
  <si>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</si>
  <si>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</si>
  <si>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</si>
  <si>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</si>
  <si>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</si>
  <si>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</si>
  <si>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</si>
  <si>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</si>
  <si>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</si>
  <si>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</si>
  <si>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</si>
  <si>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</si>
  <si>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</si>
  <si>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</si>
  <si>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</si>
  <si>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</si>
  <si>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</si>
  <si>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</si>
  <si>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</si>
  <si>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</si>
  <si>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</si>
  <si>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</si>
  <si>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</si>
  <si>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</si>
  <si>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</si>
  <si>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</si>
  <si>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</si>
  <si>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</si>
  <si>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</si>
  <si>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</si>
  <si>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</si>
  <si>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</si>
  <si>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</si>
  <si>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</si>
  <si>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</si>
  <si>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</si>
  <si>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</si>
  <si>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</si>
  <si>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</si>
  <si>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</si>
  <si>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</si>
  <si>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</si>
  <si>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</si>
  <si>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</si>
  <si>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</si>
  <si>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</si>
  <si>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</si>
  <si>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</si>
  <si>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</si>
  <si>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</si>
  <si>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</si>
  <si>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</si>
  <si>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</si>
  <si>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</si>
  <si>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</si>
  <si>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</si>
  <si>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</si>
  <si>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</si>
  <si>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</si>
  <si>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</si>
  <si>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</si>
  <si>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</si>
  <si>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</si>
  <si>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</si>
  <si>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</si>
  <si>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</si>
  <si>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</si>
  <si>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</si>
  <si>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</si>
  <si>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</si>
  <si>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</si>
  <si>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</si>
  <si>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</si>
  <si>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</si>
  <si>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</si>
  <si>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</si>
  <si>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</si>
  <si>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</si>
  <si>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</si>
  <si>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</si>
  <si>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</si>
  <si>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</si>
  <si>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</si>
  <si>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</si>
  <si>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</si>
  <si>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</si>
  <si>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</si>
  <si>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</si>
  <si>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</si>
  <si>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</si>
  <si>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</si>
  <si>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</si>
  <si>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</si>
  <si>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</si>
  <si>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</si>
  <si>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</si>
  <si>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</si>
  <si>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</si>
  <si>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</si>
  <si>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</si>
  <si>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</si>
  <si>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</si>
  <si>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</si>
  <si>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</si>
  <si>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</si>
  <si>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</si>
  <si>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</si>
  <si>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</si>
  <si>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</si>
  <si>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</si>
  <si>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</si>
  <si>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</si>
  <si>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</si>
  <si>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</si>
  <si>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</si>
  <si>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</si>
  <si>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</si>
  <si>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</si>
  <si>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</si>
  <si>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</si>
  <si>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</si>
  <si>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</si>
  <si>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</si>
  <si>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</si>
  <si>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</si>
  <si>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</si>
  <si>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</si>
  <si>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</si>
  <si>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</si>
  <si>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</si>
  <si>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</si>
  <si>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</si>
  <si>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</si>
  <si>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</si>
  <si>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</si>
  <si>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</si>
  <si>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</si>
  <si>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</si>
  <si>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</si>
  <si>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</si>
  <si>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</si>
  <si>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</si>
  <si>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</si>
  <si>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</si>
  <si>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</si>
  <si>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</si>
  <si>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</si>
  <si>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</si>
  <si>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</si>
  <si>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</si>
  <si>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</si>
  <si>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</si>
  <si>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</si>
  <si>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</si>
  <si>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</si>
  <si>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</si>
  <si>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</si>
  <si>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</si>
  <si>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</si>
  <si>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</si>
  <si>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</si>
  <si>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</si>
  <si>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</si>
  <si>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</si>
  <si>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</si>
  <si>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</si>
  <si>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</si>
  <si>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</si>
  <si>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</si>
  <si>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</si>
  <si>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</si>
  <si>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</si>
  <si>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</si>
  <si>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</si>
  <si>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</si>
  <si>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</si>
  <si>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</si>
  <si>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</si>
  <si>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</si>
  <si>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</si>
  <si>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</si>
  <si>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</si>
  <si>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</si>
  <si>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</si>
  <si>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</si>
  <si>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</si>
  <si>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</si>
  <si>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</si>
  <si>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</si>
  <si>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</si>
  <si>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</si>
  <si>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</si>
  <si>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</si>
  <si>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</si>
  <si>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</si>
  <si>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</si>
  <si>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</si>
  <si>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</si>
  <si>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</si>
  <si>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</si>
  <si>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</si>
  <si>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</si>
  <si>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</si>
  <si>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</si>
  <si>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</si>
  <si>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</si>
  <si>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</si>
  <si>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</si>
  <si>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</si>
  <si>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</si>
  <si>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</si>
  <si>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</si>
  <si>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</si>
  <si>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</si>
  <si>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</si>
  <si>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</si>
  <si>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</si>
  <si>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</si>
  <si>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</si>
  <si>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</si>
  <si>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</si>
  <si>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</si>
  <si>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</si>
  <si>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</si>
  <si>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</si>
  <si>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</si>
  <si>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</si>
  <si>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</si>
  <si>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</si>
  <si>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</si>
  <si>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</si>
  <si>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</si>
  <si>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</si>
  <si>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</si>
  <si>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</si>
  <si>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</si>
  <si>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</si>
  <si>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</si>
  <si>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</si>
  <si>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</si>
  <si>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</si>
  <si>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</si>
  <si>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</si>
  <si>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</si>
  <si>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</si>
  <si>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</si>
  <si>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</si>
  <si>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</si>
  <si>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</si>
  <si>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</si>
  <si>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</si>
  <si>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</si>
  <si>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</si>
  <si>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</si>
  <si>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</si>
  <si>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</si>
  <si>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</si>
  <si>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</si>
  <si>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</si>
  <si>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</si>
  <si>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</si>
  <si>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</si>
  <si>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</si>
  <si>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</si>
  <si>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</si>
  <si>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</si>
  <si>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</si>
  <si>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</si>
  <si>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</si>
  <si>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</si>
  <si>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</si>
  <si>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</si>
  <si>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</si>
  <si>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</si>
  <si>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</si>
  <si>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</si>
  <si>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</si>
  <si>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</si>
  <si>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</si>
  <si>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</si>
  <si>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</si>
  <si>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</si>
  <si>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</si>
  <si>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</si>
  <si>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</si>
  <si>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</si>
  <si>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</si>
  <si>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</si>
  <si>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</si>
  <si>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</si>
  <si>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</si>
  <si>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</si>
  <si>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</si>
  <si>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</si>
  <si>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</si>
  <si>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</si>
  <si>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</si>
  <si>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</si>
  <si>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</si>
  <si>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</si>
  <si>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</si>
  <si>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</si>
  <si>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</si>
  <si>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</si>
  <si>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</si>
  <si>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</si>
  <si>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</si>
  <si>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</si>
  <si>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</si>
  <si>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</si>
  <si>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</si>
  <si>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</si>
  <si>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</si>
  <si>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</si>
  <si>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</si>
  <si>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</si>
  <si>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</si>
  <si>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</si>
  <si>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</si>
  <si>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</si>
  <si>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</si>
  <si>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</si>
  <si>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</si>
  <si>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</si>
  <si>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</si>
  <si>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</si>
  <si>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</si>
  <si>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</si>
  <si>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</si>
  <si>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</si>
  <si>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</si>
  <si>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</si>
  <si>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</si>
  <si>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</si>
  <si>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</si>
  <si>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</si>
  <si>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</si>
  <si>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</si>
  <si>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</si>
  <si>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</si>
  <si>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</si>
  <si>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</si>
  <si>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</si>
  <si>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</si>
  <si>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</si>
  <si>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</si>
  <si>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</si>
  <si>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</si>
  <si>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</si>
  <si>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</si>
  <si>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</si>
  <si>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</si>
  <si>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</si>
  <si>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</si>
  <si>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</si>
  <si>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</si>
  <si>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</si>
  <si>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</si>
  <si>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</si>
  <si>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</si>
  <si>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</si>
  <si>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</si>
  <si>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</si>
  <si>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</si>
  <si>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</si>
  <si>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</si>
  <si>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</si>
  <si>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</si>
  <si>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</si>
  <si>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</si>
  <si>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</si>
  <si>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</si>
  <si>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</si>
  <si>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</si>
  <si>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</si>
  <si>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</si>
  <si>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</si>
  <si>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</si>
  <si>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</si>
  <si>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</si>
  <si>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</si>
  <si>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</si>
  <si>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</si>
  <si>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</si>
  <si>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</si>
  <si>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</si>
  <si>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</si>
  <si>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</si>
  <si>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</si>
  <si>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</si>
  <si>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</si>
  <si>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</si>
  <si>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</si>
  <si>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</si>
  <si>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</si>
  <si>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</si>
  <si>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</si>
  <si>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</si>
  <si>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</si>
  <si>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</si>
  <si>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</si>
  <si>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</si>
  <si>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</si>
  <si>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</si>
  <si>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</si>
  <si>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</si>
  <si>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</si>
  <si>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</si>
  <si>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</si>
  <si>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</si>
  <si>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</si>
  <si>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</si>
  <si>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</si>
  <si>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</si>
  <si>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</si>
  <si>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</si>
  <si>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</si>
  <si>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</si>
  <si>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</si>
  <si>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</si>
  <si>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</si>
  <si>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</si>
  <si>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</si>
  <si>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</si>
  <si>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</si>
  <si>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</si>
  <si>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</si>
  <si>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</si>
  <si>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</si>
  <si>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</si>
  <si>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</si>
  <si>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</si>
  <si>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</si>
  <si>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</si>
  <si>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</si>
  <si>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</si>
  <si>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</si>
  <si>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</si>
  <si>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</si>
  <si>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</si>
  <si>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</si>
  <si>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</si>
  <si>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</si>
  <si>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</si>
  <si>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</si>
  <si>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</si>
  <si>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</si>
  <si>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</si>
  <si>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</si>
  <si>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</si>
  <si>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</si>
  <si>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</si>
  <si>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</si>
  <si>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</si>
  <si>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</si>
  <si>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</si>
  <si>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</si>
  <si>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</si>
  <si>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</si>
  <si>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</si>
  <si>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</si>
  <si>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</si>
  <si>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</si>
  <si>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</si>
  <si>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</si>
  <si>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</si>
  <si>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</si>
  <si>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</si>
  <si>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</si>
  <si>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</si>
  <si>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</si>
  <si>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</si>
  <si>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</si>
  <si>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</si>
  <si>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</si>
  <si>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</si>
  <si>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</si>
  <si>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</si>
  <si>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</si>
  <si>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</si>
  <si>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</si>
  <si>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</si>
  <si>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</si>
  <si>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</si>
  <si>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</si>
  <si>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</si>
  <si>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</si>
  <si>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</si>
  <si>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</si>
  <si>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</si>
  <si>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</si>
  <si>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</si>
  <si>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</si>
  <si>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</si>
  <si>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</si>
  <si>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</si>
  <si>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</si>
  <si>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</si>
  <si>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</si>
  <si>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</si>
  <si>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</si>
  <si>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</si>
  <si>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</si>
  <si>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</si>
  <si>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</si>
  <si>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</si>
  <si>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</si>
  <si>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</si>
  <si>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</si>
  <si>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</si>
  <si>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</si>
  <si>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</si>
  <si>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</si>
  <si>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</si>
  <si>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</si>
  <si>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</si>
  <si>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</si>
  <si>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</si>
  <si>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</si>
  <si>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</si>
  <si>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</si>
  <si>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</si>
  <si>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</si>
  <si>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</si>
  <si>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</si>
  <si>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</si>
  <si>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</si>
  <si>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</si>
  <si>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</si>
  <si>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</si>
  <si>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</si>
  <si>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</si>
  <si>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</si>
  <si>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</si>
  <si>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</si>
  <si>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</si>
  <si>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</si>
  <si>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</si>
  <si>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</si>
  <si>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</si>
  <si>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</si>
  <si>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</si>
  <si>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</si>
  <si>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</si>
  <si>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</si>
  <si>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</si>
  <si>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</si>
  <si>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</si>
  <si>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</si>
  <si>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</si>
  <si>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</si>
  <si>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</si>
  <si>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</si>
  <si>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</si>
  <si>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</si>
  <si>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</si>
  <si>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</si>
  <si>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</si>
  <si>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</si>
  <si>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</si>
  <si>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</si>
  <si>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</si>
  <si>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</si>
  <si>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</si>
  <si>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</si>
  <si>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</si>
  <si>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</si>
  <si>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</si>
  <si>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</si>
  <si>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</si>
  <si>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</si>
  <si>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</si>
  <si>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</si>
  <si>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</si>
  <si>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</si>
  <si>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</si>
  <si>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</si>
  <si>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</si>
  <si>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</si>
  <si>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</si>
  <si>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</si>
  <si>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</si>
  <si>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</si>
  <si>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</si>
  <si>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</si>
  <si>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</si>
  <si>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</si>
  <si>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</si>
  <si>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</si>
  <si>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</si>
  <si>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</si>
  <si>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</si>
  <si>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</si>
  <si>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</si>
  <si>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</si>
  <si>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</si>
  <si>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</si>
  <si>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</si>
  <si>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</si>
  <si>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</si>
  <si>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</si>
  <si>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</si>
  <si>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</si>
  <si>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</si>
  <si>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</si>
  <si>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</si>
  <si>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</si>
  <si>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</si>
  <si>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</si>
  <si>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</si>
  <si>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</si>
  <si>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</si>
  <si>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</si>
  <si>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</si>
  <si>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</si>
  <si>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</si>
  <si>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</si>
  <si>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</si>
  <si>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</si>
  <si>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</si>
  <si>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</si>
  <si>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</si>
  <si>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</si>
  <si>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</si>
  <si>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</si>
  <si>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</si>
  <si>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</si>
  <si>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</si>
  <si>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</si>
  <si>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</si>
  <si>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</si>
  <si>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</si>
  <si>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</si>
  <si>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</si>
  <si>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</si>
  <si>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</si>
  <si>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</si>
  <si>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</si>
  <si>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</si>
  <si>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</si>
  <si>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</si>
  <si>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</si>
  <si>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</si>
  <si>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</si>
  <si>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</si>
  <si>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</si>
  <si>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</si>
  <si>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</si>
  <si>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</si>
  <si>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</si>
  <si>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</si>
  <si>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</si>
  <si>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</si>
  <si>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</si>
  <si>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</si>
  <si>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</si>
  <si>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</si>
  <si>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</si>
  <si>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</si>
  <si>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</si>
  <si>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</si>
  <si>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</si>
  <si>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</si>
  <si>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</si>
  <si>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</si>
  <si>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</si>
  <si>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</si>
  <si>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</si>
  <si>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</si>
  <si>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</si>
  <si>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</si>
  <si>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</si>
  <si>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</si>
  <si>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</si>
  <si>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</si>
  <si>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</si>
  <si>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</si>
  <si>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</si>
  <si>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</si>
  <si>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</si>
  <si>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</si>
  <si>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</si>
  <si>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</si>
  <si>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</si>
  <si>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</si>
  <si>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</si>
  <si>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</si>
  <si>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</si>
  <si>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</si>
  <si>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</si>
  <si>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</si>
  <si>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</si>
  <si>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</si>
  <si>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</si>
  <si>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</si>
  <si>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</si>
  <si>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</si>
  <si>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</si>
  <si>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</si>
  <si>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</si>
  <si>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</si>
  <si>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</si>
  <si>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</si>
  <si>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</si>
  <si>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</si>
  <si>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</si>
  <si>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</si>
  <si>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</si>
  <si>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</si>
  <si>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</si>
  <si>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</si>
  <si>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</si>
  <si>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</si>
  <si>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</si>
  <si>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</si>
  <si>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</si>
  <si>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</si>
  <si>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</si>
  <si>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</si>
  <si>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</si>
  <si>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</si>
  <si>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</si>
  <si>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</si>
  <si>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</si>
  <si>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</si>
  <si>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</si>
  <si>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</si>
  <si>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</si>
  <si>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</si>
  <si>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</si>
  <si>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</si>
  <si>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</si>
  <si>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</si>
  <si>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</si>
  <si>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</si>
  <si>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</si>
  <si>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</si>
  <si>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</si>
  <si>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</si>
  <si>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</si>
  <si>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</si>
  <si>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</si>
  <si>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</si>
  <si>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</si>
  <si>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</si>
  <si>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</si>
  <si>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</si>
  <si>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</si>
  <si>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</si>
  <si>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</si>
  <si>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</si>
  <si>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</si>
  <si>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</si>
  <si>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</si>
  <si>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</si>
  <si>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</si>
  <si>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</si>
  <si>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</si>
  <si>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</si>
  <si>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</si>
  <si>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</si>
  <si>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</si>
  <si>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</si>
  <si>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</si>
  <si>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</si>
  <si>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</si>
  <si>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</si>
  <si>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</si>
  <si>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</si>
  <si>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</si>
  <si>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</si>
  <si>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</si>
  <si>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</si>
  <si>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</si>
  <si>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</si>
  <si>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</si>
  <si>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</si>
  <si>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</si>
  <si>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</si>
  <si>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</si>
  <si>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</si>
  <si>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</si>
  <si>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</si>
  <si>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</si>
  <si>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</si>
  <si>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</si>
  <si>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</si>
  <si>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</si>
  <si>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</si>
  <si>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</si>
  <si>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</si>
  <si>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</si>
  <si>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</si>
  <si>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</si>
  <si>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</si>
  <si>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</si>
  <si>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</si>
  <si>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</si>
  <si>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</si>
  <si>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</si>
  <si>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</si>
  <si>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</si>
  <si>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</si>
  <si>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</si>
  <si>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</si>
  <si>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</si>
  <si>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</si>
  <si>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</si>
  <si>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</si>
  <si>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</si>
  <si>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</si>
  <si>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</si>
  <si>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</si>
  <si>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</si>
  <si>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</si>
  <si>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</si>
  <si>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</si>
  <si>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</si>
  <si>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</si>
  <si>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</si>
  <si>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</si>
  <si>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</si>
  <si>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</si>
  <si>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</si>
  <si>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</si>
  <si>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</si>
  <si>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</si>
  <si>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</si>
  <si>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</si>
  <si>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</si>
  <si>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</si>
  <si>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</si>
  <si>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</si>
  <si>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</si>
  <si>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</si>
  <si>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</si>
  <si>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</si>
  <si>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</si>
  <si>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</si>
  <si>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</si>
  <si>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</si>
  <si>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</si>
  <si>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</si>
  <si>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</si>
  <si>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</si>
  <si>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</si>
  <si>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</si>
  <si>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</si>
  <si>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</si>
  <si>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</si>
  <si>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</si>
  <si>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</si>
  <si>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</si>
  <si>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</si>
  <si>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</si>
  <si>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</si>
  <si>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</si>
  <si>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</si>
  <si>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</si>
  <si>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</si>
  <si>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</si>
  <si>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</si>
  <si>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</si>
  <si>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</si>
  <si>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</si>
  <si>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</si>
  <si>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</si>
  <si>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</si>
  <si>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</si>
  <si>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</si>
  <si>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</si>
  <si>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</si>
  <si>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</si>
  <si>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</si>
  <si>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</si>
  <si>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</si>
  <si>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</si>
  <si>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</si>
  <si>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</si>
  <si>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</si>
  <si>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</si>
  <si>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</si>
  <si>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</si>
  <si>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</si>
  <si>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</si>
  <si>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</si>
  <si>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</si>
  <si>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</si>
  <si>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</si>
  <si>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</si>
  <si>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</si>
  <si>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</si>
  <si>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</si>
  <si>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</si>
  <si>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</si>
  <si>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</si>
  <si>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</si>
  <si>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</si>
  <si>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</si>
  <si>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</si>
  <si>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</si>
  <si>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</si>
  <si>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</si>
  <si>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</si>
  <si>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</si>
  <si>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</si>
  <si>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</si>
  <si>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</si>
  <si>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</si>
  <si>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</si>
  <si>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</si>
  <si>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</si>
  <si>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</si>
  <si>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</si>
  <si>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</si>
  <si>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</si>
  <si>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</si>
  <si>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</si>
  <si>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</si>
  <si>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</si>
  <si>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</si>
  <si>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</si>
  <si>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</si>
  <si>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</si>
  <si>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</si>
  <si>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</si>
  <si>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</si>
  <si>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</si>
  <si>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</si>
  <si>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</si>
  <si>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</si>
  <si>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</si>
  <si>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</si>
  <si>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</si>
  <si>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</si>
  <si>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</si>
  <si>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</si>
  <si>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</si>
  <si>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</si>
  <si>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</si>
  <si>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</si>
  <si>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</si>
  <si>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</si>
  <si>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</si>
  <si>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</si>
  <si>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</si>
  <si>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</si>
  <si>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</si>
  <si>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</si>
  <si>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</si>
  <si>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</si>
  <si>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</si>
  <si>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</si>
  <si>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</si>
  <si>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</si>
  <si>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</si>
  <si>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</si>
  <si>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</si>
  <si>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</si>
  <si>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</si>
  <si>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</si>
  <si>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</si>
  <si>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</si>
  <si>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</si>
  <si>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</si>
  <si>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</si>
  <si>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</si>
  <si>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</si>
  <si>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</si>
  <si>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</si>
  <si>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</si>
  <si>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</si>
  <si>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</si>
  <si>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</si>
  <si>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</si>
  <si>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</si>
  <si>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</si>
  <si>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</si>
  <si>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</si>
  <si>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</si>
  <si>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</si>
  <si>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</si>
  <si>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</si>
  <si>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</si>
  <si>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</si>
  <si>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</si>
  <si>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</si>
  <si>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</si>
  <si>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</si>
  <si>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</si>
  <si>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</si>
  <si>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</si>
  <si>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</si>
  <si>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</si>
  <si>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</si>
  <si>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</si>
  <si>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</si>
  <si>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</si>
  <si>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</si>
  <si>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</si>
  <si>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</si>
  <si>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</si>
  <si>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</si>
  <si>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</si>
  <si>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</si>
  <si>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</si>
  <si>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</si>
  <si>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</si>
  <si>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</si>
  <si>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</si>
  <si>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</si>
  <si>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</si>
  <si>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</si>
  <si>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</si>
  <si>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</si>
  <si>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</si>
  <si>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</si>
  <si>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</si>
  <si>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</si>
  <si>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</si>
  <si>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</si>
  <si>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</si>
  <si>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</si>
  <si>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</si>
  <si>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</si>
  <si>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</si>
  <si>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</si>
  <si>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</si>
  <si>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</si>
  <si>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</si>
  <si>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</si>
  <si>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</si>
  <si>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</si>
  <si>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</si>
  <si>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</si>
  <si>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</si>
  <si>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</si>
  <si>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</si>
  <si>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</si>
  <si>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</si>
  <si>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</si>
  <si>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</si>
  <si>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</si>
  <si>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</si>
  <si>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</si>
  <si>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</si>
  <si>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</si>
  <si>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</si>
  <si>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</si>
  <si>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</si>
  <si>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</si>
  <si>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</si>
  <si>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</si>
  <si>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</si>
  <si>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</si>
  <si>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</si>
  <si>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</si>
  <si>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</si>
  <si>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</si>
  <si>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</si>
  <si>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</si>
  <si>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</si>
  <si>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</si>
  <si>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</si>
  <si>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</si>
  <si>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</si>
  <si>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</si>
  <si>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</si>
  <si>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</si>
  <si>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</si>
  <si>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</si>
  <si>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</si>
  <si>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</si>
  <si>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</si>
  <si>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</si>
  <si>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</si>
  <si>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</si>
  <si>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</si>
  <si>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</si>
  <si>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</si>
  <si>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</si>
  <si>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</si>
  <si>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</si>
  <si>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</si>
  <si>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</si>
  <si>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</si>
  <si>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</si>
  <si>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</si>
  <si>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</si>
  <si>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</si>
  <si>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</si>
  <si>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</si>
  <si>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</si>
  <si>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</si>
  <si>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</si>
  <si>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</si>
  <si>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</si>
  <si>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</si>
  <si>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</si>
  <si>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</si>
  <si>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</si>
  <si>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</si>
  <si>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</si>
  <si>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</si>
  <si>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</si>
  <si>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</si>
  <si>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</si>
  <si>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</si>
  <si>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</si>
  <si>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</si>
  <si>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</si>
  <si>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</si>
  <si>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</si>
  <si>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</si>
  <si>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</si>
  <si>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</si>
  <si>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</si>
  <si>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</si>
  <si>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</si>
  <si>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</si>
  <si>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</si>
  <si>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</si>
  <si>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</si>
  <si>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</si>
  <si>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</si>
  <si>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</si>
  <si>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</si>
  <si>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</si>
  <si>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</si>
  <si>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</si>
  <si>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</si>
  <si>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</si>
  <si>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</si>
  <si>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</si>
  <si>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</si>
  <si>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</si>
  <si>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</si>
  <si>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</si>
  <si>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</si>
  <si>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</si>
  <si>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</si>
  <si>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</si>
  <si>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</si>
  <si>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</si>
  <si>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</si>
  <si>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</si>
  <si>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</si>
  <si>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</si>
  <si>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</si>
  <si>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</si>
  <si>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</si>
  <si>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</si>
  <si>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</si>
  <si>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</si>
  <si>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</si>
  <si>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</si>
  <si>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</si>
  <si>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</si>
  <si>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</si>
  <si>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</si>
  <si>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</si>
  <si>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</si>
  <si>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</si>
  <si>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</si>
  <si>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</si>
  <si>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</si>
  <si>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</si>
  <si>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</si>
  <si>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</si>
  <si>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</si>
  <si>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</si>
  <si>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</si>
  <si>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</si>
  <si>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</si>
  <si>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</si>
  <si>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</si>
  <si>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</si>
  <si>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</si>
  <si>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</si>
  <si>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</si>
  <si>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</si>
  <si>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</si>
  <si>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</si>
  <si>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</si>
  <si>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</si>
  <si>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</si>
  <si>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</si>
  <si>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</si>
  <si>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</si>
  <si>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</si>
  <si>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</si>
  <si>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</si>
  <si>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</si>
  <si>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</si>
  <si>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</si>
  <si>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</si>
  <si>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</si>
  <si>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</si>
  <si>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</si>
  <si>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</si>
  <si>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</si>
  <si>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</si>
  <si>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</si>
  <si>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</si>
  <si>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</si>
  <si>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</si>
  <si>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</si>
  <si>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</si>
  <si>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</si>
  <si>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</si>
  <si>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</si>
  <si>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</si>
  <si>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</si>
  <si>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</si>
  <si>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</si>
  <si>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</si>
  <si>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</si>
  <si>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</si>
  <si>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</si>
  <si>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</si>
  <si>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</si>
  <si>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</si>
  <si>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</si>
  <si>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</si>
  <si>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</si>
  <si>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</si>
  <si>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</si>
  <si>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</si>
  <si>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</si>
  <si>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</si>
  <si>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</si>
  <si>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</si>
  <si>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</si>
  <si>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</si>
  <si>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</si>
  <si>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</si>
  <si>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</si>
  <si>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</si>
  <si>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</si>
  <si>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</si>
  <si>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</si>
  <si>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</si>
  <si>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</si>
  <si>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</si>
  <si>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</si>
  <si>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</si>
  <si>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</si>
  <si>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</si>
  <si>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</si>
  <si>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</si>
  <si>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</si>
  <si>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</si>
  <si>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</si>
  <si>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</si>
  <si>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</si>
  <si>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</si>
  <si>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</si>
  <si>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</si>
  <si>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</si>
  <si>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</si>
  <si>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</si>
  <si>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</si>
  <si>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</si>
  <si>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</si>
  <si>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</si>
  <si>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</si>
  <si>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</si>
  <si>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</si>
  <si>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</si>
  <si>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</si>
  <si>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</si>
  <si>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</si>
  <si>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</si>
  <si>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</si>
  <si>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</si>
  <si>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</si>
  <si>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</si>
  <si>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</si>
  <si>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</si>
  <si>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</si>
  <si>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</si>
  <si>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</si>
  <si>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</si>
  <si>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</si>
  <si>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</si>
  <si>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</si>
  <si>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</si>
  <si>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</si>
  <si>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</si>
  <si>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</si>
  <si>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</si>
  <si>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</si>
  <si>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</si>
  <si>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</si>
  <si>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</si>
  <si>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</si>
  <si>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</si>
  <si>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</si>
  <si>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</si>
  <si>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</si>
  <si>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</si>
  <si>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</si>
  <si>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</si>
  <si>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</si>
  <si>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</si>
  <si>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</si>
  <si>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</si>
  <si>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</si>
  <si>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</si>
  <si>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</si>
  <si>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</si>
  <si>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</si>
  <si>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</si>
  <si>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</si>
  <si>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</si>
  <si>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</si>
  <si>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</si>
  <si>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</si>
  <si>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</si>
  <si>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</si>
  <si>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</si>
  <si>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</si>
  <si>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</si>
  <si>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</si>
  <si>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</si>
  <si>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</si>
  <si>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</si>
  <si>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</si>
  <si>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</si>
  <si>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</si>
  <si>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</si>
  <si>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</si>
  <si>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</si>
  <si>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</si>
  <si>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</si>
  <si>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</si>
  <si>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</si>
  <si>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</si>
  <si>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</si>
  <si>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</si>
  <si>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</si>
  <si>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</si>
  <si>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</si>
  <si>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</si>
  <si>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</si>
  <si>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</si>
  <si>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</si>
  <si>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</si>
  <si>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</si>
  <si>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</si>
  <si>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</si>
  <si>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</si>
  <si>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</si>
  <si>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</si>
  <si>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</si>
  <si>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</si>
  <si>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</si>
  <si>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</si>
  <si>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</si>
  <si>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</si>
  <si>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</si>
  <si>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</si>
  <si>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</si>
  <si>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</si>
  <si>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</si>
  <si>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</si>
  <si>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</si>
  <si>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</si>
  <si>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</si>
  <si>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</si>
  <si>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</si>
  <si>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</si>
  <si>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</si>
  <si>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</si>
  <si>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</si>
  <si>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</si>
  <si>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</si>
  <si>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</si>
  <si>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</si>
  <si>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</si>
  <si>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</si>
  <si>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</si>
  <si>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</si>
  <si>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</si>
  <si>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</si>
  <si>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</si>
  <si>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</si>
  <si>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</si>
  <si>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</si>
  <si>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</si>
  <si>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</si>
  <si>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</si>
  <si>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</si>
  <si>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</si>
  <si>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</si>
  <si>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</si>
  <si>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</si>
  <si>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</si>
  <si>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</si>
  <si>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</si>
  <si>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</si>
  <si>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</si>
  <si>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</si>
  <si>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</si>
  <si>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</si>
  <si>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</si>
  <si>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</si>
  <si>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</si>
  <si>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</si>
  <si>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</si>
  <si>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</si>
  <si>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</si>
  <si>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</si>
  <si>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</si>
  <si>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</si>
  <si>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</si>
  <si>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</si>
  <si>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</si>
  <si>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</si>
  <si>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</si>
  <si>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</si>
  <si>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</si>
  <si>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</si>
  <si>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</si>
  <si>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</si>
  <si>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</si>
  <si>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</si>
  <si>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</si>
  <si>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</si>
  <si>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</si>
  <si>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</si>
  <si>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</si>
  <si>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</si>
  <si>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</si>
  <si>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</si>
  <si>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</si>
  <si>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</si>
  <si>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</si>
  <si>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</si>
  <si>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</si>
  <si>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</si>
  <si>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</si>
  <si>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</si>
  <si>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</si>
  <si>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</si>
  <si>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</si>
  <si>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</si>
  <si>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</si>
  <si>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</si>
  <si>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</si>
  <si>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</si>
  <si>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</si>
  <si>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</si>
  <si>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</si>
  <si>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</si>
  <si>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</si>
  <si>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</si>
  <si>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</si>
  <si>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</si>
  <si>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</si>
  <si>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</si>
  <si>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</si>
  <si>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</si>
  <si>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</si>
  <si>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</si>
  <si>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</si>
  <si>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</si>
  <si>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</si>
  <si>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</si>
  <si>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</si>
  <si>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</si>
  <si>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</si>
  <si>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</si>
  <si>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</si>
  <si>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</si>
  <si>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</si>
  <si>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</si>
  <si>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</si>
  <si>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</si>
  <si>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</si>
  <si>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</si>
  <si>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</si>
  <si>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</si>
  <si>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</si>
  <si>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</si>
  <si>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</si>
  <si>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</si>
  <si>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</si>
  <si>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</si>
  <si>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</si>
  <si>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</si>
  <si>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</si>
  <si>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</si>
  <si>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</si>
  <si>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</si>
  <si>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</si>
  <si>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</si>
  <si>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</si>
  <si>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</si>
  <si>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</si>
  <si>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</si>
  <si>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</si>
  <si>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</si>
  <si>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</si>
  <si>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</si>
  <si>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</si>
  <si>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</si>
  <si>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</si>
  <si>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</si>
  <si>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</si>
  <si>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</si>
  <si>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</si>
  <si>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</si>
  <si>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</si>
  <si>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</si>
  <si>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</si>
  <si>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</si>
  <si>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</si>
  <si>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</si>
  <si>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</si>
  <si>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</si>
  <si>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</si>
  <si>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</si>
  <si>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</si>
  <si>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</si>
  <si>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</si>
  <si>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</si>
  <si>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</si>
  <si>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</si>
  <si>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</si>
  <si>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</si>
  <si>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</si>
  <si>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</si>
  <si>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</si>
  <si>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</si>
  <si>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</si>
  <si>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</si>
  <si>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</si>
  <si>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</si>
  <si>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</si>
  <si>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</si>
  <si>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</si>
  <si>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</si>
  <si>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</si>
  <si>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</si>
  <si>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</si>
  <si>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</si>
  <si>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</si>
  <si>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</si>
  <si>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</si>
  <si>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</si>
  <si>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</si>
  <si>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</si>
  <si>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</si>
  <si>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</si>
  <si>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</si>
  <si>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</si>
  <si>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</si>
  <si>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</si>
  <si>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</si>
  <si>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</si>
  <si>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</si>
  <si>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</si>
  <si>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</si>
  <si>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</si>
  <si>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</si>
  <si>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</si>
  <si>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</si>
  <si>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</si>
  <si>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</si>
  <si>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</si>
  <si>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</si>
  <si>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</si>
  <si>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</si>
  <si>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</si>
  <si>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</si>
  <si>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</si>
  <si>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</si>
  <si>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</si>
  <si>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</si>
  <si>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</si>
  <si>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</si>
  <si>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</si>
  <si>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</si>
  <si>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</si>
  <si>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</si>
  <si>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</si>
  <si>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</si>
  <si>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</si>
  <si>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</si>
  <si>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</si>
  <si>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</si>
  <si>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</si>
  <si>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</si>
  <si>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</si>
  <si>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</si>
  <si>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</si>
  <si>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</si>
  <si>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</si>
  <si>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</si>
  <si>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</si>
  <si>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</si>
  <si>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</si>
  <si>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</si>
  <si>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</si>
  <si>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</si>
  <si>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</si>
  <si>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</si>
  <si>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</si>
  <si>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</si>
  <si>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</si>
  <si>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</si>
  <si>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</si>
  <si>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</si>
  <si>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</si>
  <si>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</si>
  <si>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</si>
  <si>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</si>
  <si>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</si>
  <si>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</si>
  <si>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</si>
  <si>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</si>
  <si>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</si>
  <si>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</si>
  <si>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</si>
  <si>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</si>
  <si>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</si>
  <si>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</si>
  <si>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</si>
  <si>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</si>
  <si>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</si>
  <si>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</si>
  <si>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</si>
  <si>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</si>
  <si>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</si>
  <si>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</si>
  <si>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</si>
  <si>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</si>
  <si>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</si>
  <si>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</si>
  <si>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</si>
  <si>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</si>
  <si>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</si>
  <si>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</si>
  <si>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</si>
  <si>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</si>
  <si>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</si>
  <si>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</si>
  <si>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</si>
  <si>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</si>
  <si>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</si>
  <si>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</si>
  <si>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</si>
  <si>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</si>
  <si>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</si>
  <si>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</si>
  <si>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</si>
  <si>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</si>
  <si>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</si>
  <si>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</si>
  <si>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</si>
  <si>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</si>
  <si>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</si>
  <si>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</si>
  <si>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</si>
  <si>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</si>
  <si>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</si>
  <si>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</si>
  <si>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</si>
  <si>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</si>
  <si>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</si>
  <si>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</si>
  <si>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</si>
  <si>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</si>
  <si>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</si>
  <si>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</si>
  <si>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</si>
  <si>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</si>
  <si>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</si>
  <si>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</si>
  <si>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</si>
  <si>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</si>
  <si>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</si>
  <si>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</si>
  <si>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</si>
  <si>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</si>
  <si>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</si>
  <si>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</si>
  <si>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</si>
  <si>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</si>
  <si>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</si>
  <si>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</si>
  <si>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</si>
  <si>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</si>
  <si>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</si>
  <si>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</si>
  <si>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</si>
  <si>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</si>
  <si>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</si>
  <si>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</si>
  <si>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</si>
  <si>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</si>
  <si>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</si>
  <si>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</si>
  <si>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</si>
  <si>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</si>
  <si>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</si>
  <si>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</si>
  <si>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</si>
  <si>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</si>
  <si>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</si>
  <si>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</si>
  <si>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</si>
  <si>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</si>
  <si>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</si>
  <si>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</si>
  <si>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</si>
  <si>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</si>
  <si>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</si>
  <si>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</si>
  <si>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</si>
  <si>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</si>
  <si>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</si>
  <si>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</si>
  <si>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</si>
  <si>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</si>
  <si>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</si>
  <si>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</si>
  <si>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</si>
  <si>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</si>
  <si>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</si>
  <si>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</si>
  <si>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</si>
  <si>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</si>
  <si>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</si>
  <si>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</si>
  <si>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</si>
  <si>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</si>
  <si>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</si>
  <si>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</si>
  <si>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</si>
  <si>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</si>
  <si>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</si>
  <si>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</si>
  <si>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</si>
  <si>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</si>
  <si>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</si>
  <si>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</si>
  <si>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</si>
  <si>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</si>
  <si>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</si>
  <si>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</si>
  <si>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</si>
  <si>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</si>
  <si>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</si>
  <si>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</si>
  <si>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</si>
  <si>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</si>
  <si>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</si>
  <si>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</si>
  <si>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</si>
  <si>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</si>
  <si>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</si>
  <si>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</si>
  <si>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</si>
  <si>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</si>
  <si>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</si>
  <si>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</si>
  <si>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</si>
  <si>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</si>
  <si>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</si>
  <si>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</si>
  <si>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</si>
  <si>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</si>
  <si>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</si>
  <si>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</si>
  <si>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</si>
  <si>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</si>
  <si>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</si>
  <si>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</si>
  <si>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</si>
  <si>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</si>
  <si>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</si>
  <si>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</si>
  <si>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</si>
  <si>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</si>
  <si>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</si>
  <si>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</si>
  <si>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</si>
  <si>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</si>
  <si>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</si>
  <si>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</si>
  <si>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</si>
  <si>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</si>
  <si>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</si>
  <si>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</si>
  <si>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</si>
  <si>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</si>
  <si>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</si>
  <si>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</si>
  <si>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</si>
  <si>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</si>
  <si>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</si>
  <si>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</si>
  <si>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</si>
  <si>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</si>
  <si>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</si>
  <si>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</si>
  <si>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</si>
  <si>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</si>
  <si>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</si>
  <si>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</si>
  <si>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</si>
  <si>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</si>
  <si>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</si>
  <si>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</si>
  <si>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</si>
  <si>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</si>
  <si>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</si>
  <si>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</si>
  <si>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</si>
  <si>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</si>
  <si>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</si>
  <si>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</si>
  <si>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</si>
  <si>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</si>
  <si>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</si>
  <si>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</si>
  <si>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</si>
  <si>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</si>
  <si>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</si>
  <si>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</si>
  <si>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</si>
  <si>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</si>
  <si>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</si>
  <si>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</si>
  <si>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</si>
  <si>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</si>
  <si>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</si>
  <si>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</si>
  <si>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</si>
  <si>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</si>
  <si>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</si>
  <si>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</si>
  <si>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</si>
  <si>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</si>
  <si>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</si>
  <si>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</si>
  <si>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</si>
  <si>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</si>
  <si>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</si>
  <si>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</si>
  <si>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</si>
  <si>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</si>
  <si>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</si>
  <si>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</si>
  <si>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</si>
  <si>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</si>
  <si>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</si>
  <si>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</si>
  <si>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</si>
  <si>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</si>
  <si>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</si>
  <si>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</si>
  <si>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</si>
  <si>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</si>
  <si>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</si>
  <si>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</si>
  <si>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</si>
  <si>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</si>
  <si>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</si>
  <si>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</si>
  <si>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</si>
  <si>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</si>
  <si>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</si>
  <si>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</si>
  <si>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</si>
  <si>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</si>
  <si>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</si>
  <si>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</si>
  <si>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</si>
  <si>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</si>
  <si>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</si>
  <si>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</si>
  <si>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</si>
  <si>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</si>
  <si>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</si>
  <si>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</si>
  <si>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</si>
  <si>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</si>
  <si>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</si>
  <si>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</si>
  <si>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</si>
  <si>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</si>
  <si>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</si>
  <si>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</si>
  <si>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</si>
  <si>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</si>
  <si>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</si>
  <si>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</si>
  <si>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</si>
  <si>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</si>
  <si>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</si>
  <si>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</si>
  <si>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</si>
  <si>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</si>
  <si>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</si>
  <si>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</si>
  <si>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</si>
  <si>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</si>
  <si>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</si>
  <si>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</si>
  <si>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</si>
  <si>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</si>
  <si>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</si>
  <si>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</si>
  <si>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</si>
  <si>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</si>
  <si>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</si>
  <si>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</si>
  <si>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</si>
  <si>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</si>
  <si>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</si>
  <si>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</si>
  <si>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</si>
  <si>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</si>
  <si>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</si>
  <si>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</si>
  <si>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</si>
  <si>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</si>
  <si>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</si>
  <si>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</si>
  <si>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</si>
  <si>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</si>
  <si>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</si>
  <si>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</si>
  <si>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</si>
  <si>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</si>
  <si>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</si>
  <si>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</si>
  <si>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</si>
  <si>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</si>
  <si>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</si>
  <si>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</si>
  <si>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</si>
  <si>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</si>
  <si>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</si>
  <si>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</si>
  <si>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</si>
  <si>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</si>
  <si>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</si>
  <si>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</si>
  <si>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</si>
  <si>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</si>
  <si>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</si>
  <si>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</si>
  <si>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</si>
  <si>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</si>
  <si>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</si>
  <si>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</si>
  <si>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</si>
  <si>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</si>
  <si>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</si>
  <si>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</si>
  <si>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</si>
  <si>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</si>
  <si>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</si>
  <si>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</si>
  <si>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</si>
  <si>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</si>
  <si>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</si>
  <si>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</si>
  <si>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</si>
  <si>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</si>
  <si>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</si>
  <si>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</si>
  <si>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</si>
  <si>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</si>
  <si>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</si>
  <si>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</si>
  <si>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</si>
  <si>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</si>
  <si>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</si>
  <si>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</si>
  <si>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</si>
  <si>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</si>
  <si>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</si>
  <si>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</si>
  <si>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</si>
  <si>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</si>
  <si>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</si>
  <si>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</si>
  <si>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</si>
  <si>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</si>
  <si>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</si>
  <si>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</si>
  <si>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</si>
  <si>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</si>
  <si>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</si>
  <si>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</si>
  <si>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</si>
  <si>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</si>
  <si>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</si>
  <si>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</si>
  <si>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</si>
  <si>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</si>
  <si>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</si>
  <si>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</si>
  <si>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</si>
  <si>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</si>
  <si>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</si>
  <si>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</si>
  <si>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</si>
  <si>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</si>
  <si>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</si>
  <si>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</si>
  <si>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</si>
  <si>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</si>
  <si>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</si>
  <si>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</si>
  <si>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</si>
  <si>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</si>
  <si>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</si>
  <si>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</si>
  <si>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</si>
  <si>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</si>
  <si>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</si>
  <si>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</si>
  <si>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</si>
  <si>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</si>
  <si>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</si>
  <si>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</si>
  <si>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</si>
  <si>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</si>
  <si>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</si>
  <si>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</si>
  <si>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</si>
  <si>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</si>
  <si>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</si>
  <si>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</si>
  <si>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</si>
  <si>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</si>
  <si>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</si>
  <si>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</si>
  <si>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</si>
  <si>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</si>
  <si>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</si>
  <si>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</si>
  <si>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</si>
  <si>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</si>
  <si>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</si>
  <si>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</si>
  <si>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</si>
  <si>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</si>
  <si>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</si>
  <si>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</si>
  <si>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</si>
  <si>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</si>
  <si>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</si>
  <si>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</si>
  <si>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</si>
  <si>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</si>
  <si>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</si>
  <si>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</si>
  <si>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</si>
  <si>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</si>
  <si>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</si>
  <si>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</si>
  <si>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</si>
  <si>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</si>
  <si>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</si>
  <si>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</si>
  <si>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</si>
  <si>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</si>
  <si>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</si>
  <si>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</si>
  <si>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</si>
  <si>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</si>
  <si>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</si>
  <si>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</si>
  <si>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</si>
  <si>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</si>
  <si>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</si>
  <si>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</si>
  <si>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</si>
  <si>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</si>
  <si>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</si>
  <si>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</si>
  <si>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</si>
  <si>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</si>
  <si>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</si>
  <si>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</si>
  <si>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</si>
  <si>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</si>
  <si>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</si>
  <si>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</si>
  <si>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</si>
  <si>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</si>
  <si>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</si>
  <si>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</si>
  <si>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</si>
  <si>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</si>
  <si>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</si>
  <si>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</si>
  <si>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</si>
  <si>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</si>
  <si>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</si>
  <si>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</si>
  <si>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</si>
  <si>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</si>
  <si>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</si>
  <si>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</si>
  <si>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</si>
  <si>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</si>
  <si>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</si>
  <si>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</si>
  <si>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</si>
  <si>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</si>
  <si>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</si>
  <si>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</si>
  <si>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</si>
  <si>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</si>
  <si>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</si>
  <si>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</si>
  <si>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</si>
  <si>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</si>
  <si>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</si>
  <si>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</si>
  <si>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</si>
  <si>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</si>
  <si>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</si>
  <si>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</si>
  <si>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</si>
  <si>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</si>
  <si>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</si>
  <si>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</si>
  <si>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</si>
  <si>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</si>
  <si>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</si>
  <si>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</si>
  <si>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</si>
  <si>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</si>
  <si>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</si>
  <si>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</si>
  <si>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</si>
  <si>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</si>
  <si>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</si>
  <si>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</si>
  <si>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</si>
  <si>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</si>
  <si>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</si>
  <si>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</si>
  <si>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</si>
  <si>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</si>
  <si>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</si>
  <si>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</si>
  <si>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</si>
  <si>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</si>
  <si>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</si>
  <si>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</si>
  <si>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</si>
  <si>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</si>
  <si>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</si>
  <si>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</si>
  <si>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</si>
  <si>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</si>
  <si>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</si>
  <si>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</si>
  <si>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</si>
  <si>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</si>
  <si>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</si>
  <si>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</si>
  <si>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</si>
  <si>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</si>
  <si>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</si>
  <si>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</si>
  <si>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</si>
  <si>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</si>
  <si>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</si>
  <si>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</si>
  <si>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</si>
  <si>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</si>
  <si>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</si>
  <si>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</si>
  <si>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</si>
  <si>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</si>
  <si>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</si>
  <si>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</si>
  <si>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</si>
  <si>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</si>
  <si>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</si>
  <si>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</si>
  <si>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</si>
  <si>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</si>
  <si>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</si>
  <si>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</si>
  <si>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</si>
  <si>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</si>
  <si>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</si>
  <si>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</si>
  <si>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</si>
  <si>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</si>
  <si>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</si>
  <si>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</si>
  <si>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</si>
  <si>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</si>
  <si>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</si>
  <si>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</si>
  <si>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</si>
  <si>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</si>
  <si>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</si>
  <si>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</si>
  <si>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</si>
  <si>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</si>
  <si>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</si>
  <si>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</si>
  <si>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</si>
  <si>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</si>
  <si>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</si>
  <si>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</si>
  <si>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</si>
  <si>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</si>
  <si>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</si>
  <si>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</si>
  <si>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</si>
  <si>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</si>
  <si>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</si>
  <si>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</si>
  <si>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</si>
  <si>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</si>
  <si>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</si>
  <si>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</si>
  <si>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</si>
  <si>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</si>
  <si>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</si>
  <si>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</si>
  <si>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</si>
  <si>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</si>
  <si>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</si>
  <si>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</si>
  <si>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</si>
  <si>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</si>
  <si>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</si>
  <si>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</si>
  <si>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</si>
  <si>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</si>
  <si>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</si>
  <si>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</si>
  <si>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</si>
  <si>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</si>
  <si>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</si>
  <si>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</si>
  <si>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</si>
  <si>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</si>
  <si>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</si>
  <si>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</si>
  <si>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</si>
  <si>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</si>
  <si>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</si>
  <si>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</si>
  <si>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</si>
  <si>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</si>
  <si>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</si>
  <si>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</si>
  <si>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</si>
  <si>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</si>
  <si>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</si>
  <si>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</si>
  <si>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</si>
  <si>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</si>
  <si>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</si>
  <si>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</si>
  <si>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</si>
  <si>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</si>
  <si>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</si>
  <si>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</si>
  <si>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</si>
  <si>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</si>
  <si>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</si>
  <si>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</si>
  <si>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</si>
  <si>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</si>
  <si>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</si>
  <si>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</si>
  <si>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</si>
  <si>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</si>
  <si>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</si>
  <si>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</si>
  <si>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</si>
  <si>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</si>
  <si>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</si>
  <si>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</si>
  <si>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</si>
  <si>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</si>
  <si>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</si>
  <si>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</si>
  <si>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</si>
  <si>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</si>
  <si>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</si>
  <si>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</si>
  <si>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</si>
  <si>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</si>
  <si>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</si>
  <si>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</si>
  <si>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</si>
  <si>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</si>
  <si>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</si>
  <si>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</si>
  <si>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</si>
  <si>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</si>
  <si>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</si>
  <si>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</si>
  <si>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</si>
  <si>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</si>
  <si>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</si>
  <si>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</si>
  <si>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</si>
  <si>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</si>
  <si>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</si>
  <si>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</si>
  <si>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</si>
  <si>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</si>
  <si>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</si>
  <si>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</si>
  <si>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</si>
  <si>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</si>
  <si>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</si>
  <si>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</si>
  <si>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</si>
  <si>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</si>
  <si>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</si>
  <si>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</si>
  <si>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</si>
  <si>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</si>
  <si>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</si>
  <si>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</si>
  <si>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</si>
  <si>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</si>
  <si>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</si>
  <si>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</si>
  <si>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</si>
  <si>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</si>
  <si>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</si>
  <si>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</si>
  <si>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</si>
  <si>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</si>
  <si>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</si>
  <si>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</si>
  <si>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</si>
  <si>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</si>
  <si>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</si>
  <si>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</si>
  <si>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</si>
  <si>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</si>
  <si>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</si>
  <si>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</si>
  <si>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</si>
  <si>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</si>
  <si>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</si>
  <si>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</si>
  <si>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</si>
  <si>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</si>
  <si>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</si>
  <si>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</si>
  <si>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</si>
  <si>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</si>
  <si>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</si>
  <si>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</si>
  <si>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</si>
  <si>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</si>
  <si>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</si>
  <si>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</si>
  <si>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</si>
  <si>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</si>
  <si>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</si>
  <si>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</si>
  <si>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</si>
  <si>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</si>
  <si>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</si>
  <si>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</si>
  <si>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</si>
  <si>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</si>
  <si>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</si>
  <si>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</si>
  <si>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</si>
  <si>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</si>
  <si>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</si>
  <si>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</si>
  <si>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</si>
  <si>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</si>
  <si>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</si>
  <si>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</si>
  <si>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</si>
  <si>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</si>
  <si>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</si>
  <si>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</si>
  <si>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</si>
  <si>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</si>
  <si>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</si>
  <si>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</si>
  <si>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</si>
  <si>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</si>
  <si>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</si>
  <si>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</si>
  <si>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</si>
  <si>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</si>
  <si>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</si>
  <si>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</si>
  <si>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</si>
  <si>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</si>
  <si>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</si>
  <si>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</si>
  <si>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</si>
  <si>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</si>
  <si>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</si>
  <si>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</si>
  <si>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</si>
  <si>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</si>
  <si>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</si>
  <si>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</si>
  <si>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</si>
  <si>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</si>
  <si>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</si>
  <si>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</si>
  <si>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</si>
  <si>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</si>
  <si>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</si>
  <si>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</si>
  <si>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</si>
  <si>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</si>
  <si>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</si>
  <si>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</si>
  <si>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</si>
  <si>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</si>
  <si>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</si>
  <si>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</si>
  <si>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</si>
  <si>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</si>
  <si>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</si>
  <si>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</si>
  <si>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</si>
  <si>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</si>
  <si>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</si>
  <si>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</si>
  <si>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</si>
  <si>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</si>
  <si>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</si>
  <si>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</si>
  <si>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</si>
  <si>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</si>
  <si>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</si>
  <si>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</si>
  <si>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</si>
  <si>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</si>
  <si>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</si>
  <si>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</si>
  <si>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</si>
  <si>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</si>
  <si>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</si>
  <si>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</si>
  <si>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</si>
  <si>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</si>
  <si>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</si>
  <si>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</si>
  <si>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</si>
  <si>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</si>
  <si>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</si>
  <si>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</si>
  <si>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</si>
  <si>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</si>
  <si>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</si>
  <si>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</si>
  <si>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</si>
  <si>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</si>
  <si>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</si>
  <si>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</si>
  <si>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</si>
  <si>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</si>
  <si>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</si>
  <si>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</si>
  <si>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</si>
  <si>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</si>
  <si>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</si>
  <si>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</si>
  <si>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</si>
  <si>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</si>
  <si>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</si>
  <si>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</si>
  <si>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</si>
  <si>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</si>
  <si>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</si>
  <si>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</si>
  <si>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</si>
  <si>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</si>
  <si>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</si>
  <si>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</si>
  <si>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</si>
  <si>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</si>
  <si>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</si>
  <si>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</si>
  <si>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</si>
  <si>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</si>
  <si>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</si>
  <si>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</si>
  <si>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</si>
  <si>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</si>
  <si>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</si>
  <si>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</si>
  <si>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</si>
  <si>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</si>
  <si>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</si>
  <si>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</si>
  <si>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</si>
  <si>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</si>
  <si>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</si>
  <si>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</si>
  <si>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</si>
  <si>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</si>
  <si>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</si>
  <si>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</si>
  <si>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</si>
  <si>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</si>
  <si>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</si>
  <si>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</si>
  <si>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</si>
  <si>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</si>
  <si>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</si>
  <si>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</si>
  <si>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</si>
  <si>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</si>
  <si>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</si>
  <si>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</si>
  <si>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</si>
  <si>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</si>
  <si>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</si>
  <si>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</si>
  <si>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</si>
  <si>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</si>
  <si>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</si>
  <si>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</si>
  <si>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</si>
  <si>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</si>
  <si>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</si>
  <si>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</si>
  <si>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</si>
  <si>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</si>
  <si>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</si>
  <si>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</si>
  <si>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</si>
  <si>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</si>
  <si>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</si>
  <si>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</si>
  <si>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</si>
  <si>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</si>
  <si>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</si>
  <si>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</si>
  <si>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</si>
  <si>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</si>
  <si>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</si>
  <si>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</si>
  <si>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</si>
  <si>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</si>
  <si>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</si>
  <si>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</si>
  <si>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</si>
  <si>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</si>
  <si>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</si>
  <si>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</si>
  <si>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</si>
  <si>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</si>
  <si>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</si>
  <si>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</si>
  <si>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</si>
  <si>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</si>
  <si>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</si>
  <si>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</si>
  <si>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</si>
  <si>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</si>
  <si>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</si>
  <si>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</si>
  <si>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</si>
  <si>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</si>
  <si>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</si>
  <si>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</si>
  <si>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</si>
  <si>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</si>
  <si>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</si>
  <si>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</si>
  <si>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</si>
  <si>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</si>
  <si>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</si>
  <si>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</si>
  <si>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</si>
  <si>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</si>
  <si>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</si>
  <si>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</si>
  <si>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</si>
  <si>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</si>
  <si>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</si>
  <si>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</si>
  <si>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</si>
  <si>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</si>
  <si>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</si>
  <si>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</si>
  <si>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</si>
  <si>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</si>
  <si>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</si>
  <si>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</si>
  <si>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</si>
  <si>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</si>
  <si>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</si>
  <si>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</si>
  <si>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</si>
  <si>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</si>
  <si>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</si>
  <si>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</si>
  <si>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</si>
  <si>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</si>
  <si>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</si>
  <si>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</si>
  <si>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</si>
  <si>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</si>
  <si>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</si>
  <si>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</si>
  <si>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</si>
  <si>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</si>
  <si>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</si>
  <si>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</si>
  <si>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</si>
  <si>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</si>
  <si>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</si>
  <si>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</si>
  <si>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</si>
  <si>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</si>
  <si>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</si>
  <si>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</si>
  <si>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</si>
  <si>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</si>
  <si>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</si>
  <si>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</si>
  <si>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</si>
  <si>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</si>
  <si>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</si>
  <si>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</si>
  <si>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</si>
  <si>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</si>
  <si>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</si>
  <si>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</si>
  <si>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</si>
  <si>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</si>
  <si>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</si>
  <si>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</si>
  <si>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</si>
  <si>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</si>
  <si>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</si>
  <si>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</si>
  <si>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</si>
  <si>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</si>
  <si>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</si>
  <si>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</si>
  <si>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</si>
  <si>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</si>
  <si>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</si>
  <si>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</si>
  <si>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</si>
  <si>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</si>
  <si>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</si>
  <si>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</si>
  <si>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</si>
  <si>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</si>
  <si>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</si>
  <si>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</si>
  <si>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</si>
  <si>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</si>
  <si>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</si>
  <si>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</si>
  <si>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</si>
  <si>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</si>
  <si>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</si>
  <si>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</si>
  <si>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</si>
  <si>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</si>
  <si>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</si>
  <si>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</si>
  <si>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</si>
  <si>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</si>
  <si>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</si>
  <si>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</si>
  <si>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</si>
  <si>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</si>
  <si>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</si>
  <si>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</si>
  <si>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</si>
  <si>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</si>
  <si>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</si>
  <si>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</si>
  <si>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</si>
  <si>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</si>
  <si>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</si>
  <si>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</si>
  <si>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</si>
  <si>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</si>
  <si>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</si>
  <si>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</si>
  <si>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</si>
  <si>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</si>
  <si>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</si>
  <si>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</si>
  <si>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</si>
  <si>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</si>
  <si>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</si>
  <si>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</si>
  <si>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</si>
  <si>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</si>
  <si>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</si>
  <si>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</si>
  <si>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</si>
  <si>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</si>
  <si>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</si>
  <si>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</si>
  <si>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</si>
  <si>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</si>
  <si>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</si>
  <si>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</si>
  <si>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</si>
  <si>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</si>
  <si>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</si>
  <si>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</si>
  <si>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</si>
  <si>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</si>
  <si>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</si>
  <si>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</si>
  <si>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</si>
  <si>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</si>
  <si>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</si>
  <si>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</si>
  <si>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</si>
  <si>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</si>
  <si>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</si>
  <si>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</si>
  <si>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</si>
  <si>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</si>
  <si>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</si>
  <si>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</si>
  <si>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</si>
  <si>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</si>
  <si>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</si>
  <si>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</si>
  <si>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</si>
  <si>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</si>
  <si>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</si>
  <si>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</si>
  <si>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</si>
  <si>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</si>
  <si>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</si>
  <si>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</si>
  <si>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</si>
  <si>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</si>
  <si>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</si>
  <si>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</si>
  <si>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</si>
  <si>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</si>
  <si>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</si>
  <si>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</si>
  <si>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</si>
  <si>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</si>
  <si>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</si>
  <si>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</si>
  <si>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</si>
  <si>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</si>
  <si>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</si>
  <si>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</si>
  <si>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</si>
  <si>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</si>
  <si>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</si>
  <si>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</si>
  <si>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</si>
  <si>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</si>
  <si>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</si>
  <si>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</si>
  <si>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</si>
  <si>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</si>
  <si>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</si>
  <si>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</si>
  <si>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</si>
  <si>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</si>
  <si>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</si>
  <si>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</si>
  <si>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</si>
  <si>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</si>
  <si>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</si>
  <si>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</si>
  <si>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</si>
  <si>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</si>
  <si>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</si>
  <si>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</si>
  <si>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</si>
  <si>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</si>
  <si>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</si>
  <si>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</si>
  <si>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</si>
  <si>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</si>
  <si>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</si>
  <si>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</si>
  <si>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</si>
  <si>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</si>
  <si>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</si>
  <si>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</si>
  <si>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</si>
  <si>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</si>
  <si>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</si>
  <si>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</si>
  <si>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</si>
  <si>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</si>
  <si>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</si>
  <si>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</si>
  <si>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</si>
  <si>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</si>
  <si>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</si>
  <si>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</si>
  <si>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</si>
  <si>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</si>
  <si>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</si>
  <si>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</si>
  <si>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</si>
  <si>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</si>
  <si>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</si>
  <si>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</si>
  <si>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</si>
  <si>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</si>
  <si>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</si>
  <si>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</si>
  <si>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</si>
  <si>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</si>
  <si>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</si>
  <si>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</si>
  <si>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</si>
  <si>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</si>
  <si>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</si>
  <si>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</si>
  <si>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</si>
  <si>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</si>
  <si>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</si>
  <si>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</si>
  <si>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</si>
  <si>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</si>
  <si>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</si>
  <si>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</si>
  <si>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</si>
  <si>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</si>
  <si>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</si>
  <si>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</si>
  <si>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</si>
  <si>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</si>
  <si>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</si>
  <si>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</si>
  <si>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</si>
  <si>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</si>
  <si>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</si>
  <si>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</si>
  <si>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</si>
  <si>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</si>
  <si>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</si>
  <si>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</si>
  <si>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</si>
  <si>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</si>
  <si>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</si>
  <si>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</si>
  <si>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</si>
  <si>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</si>
  <si>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</si>
  <si>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</si>
  <si>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</si>
  <si>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</si>
  <si>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</si>
  <si>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</si>
  <si>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</si>
  <si>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</si>
  <si>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</si>
  <si>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</si>
  <si>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</si>
  <si>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</si>
  <si>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</si>
  <si>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</si>
  <si>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</si>
  <si>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</si>
  <si>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</si>
  <si>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</si>
  <si>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</si>
  <si>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</si>
  <si>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</si>
  <si>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</si>
  <si>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</si>
  <si>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</si>
  <si>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</si>
  <si>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</si>
  <si>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</si>
  <si>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</si>
  <si>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</si>
  <si>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</si>
  <si>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</si>
  <si>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</si>
  <si>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</si>
  <si>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</si>
  <si>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</si>
  <si>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</si>
  <si>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</si>
  <si>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</si>
  <si>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</si>
  <si>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</si>
  <si>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</si>
  <si>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</si>
  <si>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</si>
  <si>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</si>
  <si>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</si>
  <si>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</si>
  <si>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</si>
  <si>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</si>
  <si>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</si>
  <si>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</si>
  <si>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</si>
  <si>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</si>
  <si>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</si>
  <si>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</si>
  <si>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</si>
  <si>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</si>
  <si>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</si>
  <si>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</si>
  <si>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</si>
  <si>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</si>
  <si>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</si>
  <si>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</si>
  <si>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</si>
  <si>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</si>
  <si>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</si>
  <si>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</si>
  <si>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</si>
  <si>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</si>
  <si>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</si>
  <si>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</si>
  <si>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</si>
  <si>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</si>
  <si>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</si>
  <si>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</si>
  <si>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</si>
  <si>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</si>
  <si>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</si>
  <si>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</si>
  <si>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</si>
  <si>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</si>
  <si>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</si>
  <si>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</si>
  <si>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</si>
  <si>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</si>
  <si>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</si>
  <si>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</si>
  <si>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</si>
  <si>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</si>
  <si>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</si>
  <si>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</si>
  <si>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</si>
  <si>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</si>
  <si>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</si>
  <si>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</si>
  <si>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</si>
  <si>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</si>
  <si>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</si>
  <si>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</si>
  <si>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</si>
  <si>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</si>
  <si>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</si>
  <si>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</si>
  <si>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</si>
  <si>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</si>
  <si>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</si>
  <si>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</si>
  <si>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</si>
  <si>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</si>
  <si>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</si>
  <si>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</si>
  <si>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</si>
  <si>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</si>
  <si>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</si>
  <si>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</si>
  <si>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</si>
  <si>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</si>
  <si>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</si>
  <si>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</si>
  <si>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</si>
  <si>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</si>
  <si>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</si>
  <si>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</si>
  <si>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</si>
  <si>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</si>
  <si>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</si>
  <si>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</si>
  <si>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</si>
  <si>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</si>
  <si>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</si>
  <si>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</si>
  <si>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</si>
  <si>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</si>
  <si>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</si>
  <si>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</si>
  <si>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</si>
  <si>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</si>
  <si>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</si>
  <si>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</si>
  <si>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</si>
  <si>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</si>
  <si>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</si>
  <si>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</si>
  <si>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</si>
  <si>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</si>
  <si>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</si>
  <si>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</si>
  <si>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</si>
  <si>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</si>
  <si>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</si>
  <si>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</si>
  <si>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</si>
  <si>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</si>
  <si>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</si>
  <si>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</si>
  <si>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</si>
  <si>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</si>
  <si>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</si>
  <si>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</si>
  <si>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</si>
  <si>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</si>
  <si>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</si>
  <si>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</si>
  <si>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</si>
  <si>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</si>
  <si>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</si>
  <si>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</si>
  <si>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</si>
  <si>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</si>
  <si>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</si>
  <si>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</si>
  <si>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</si>
  <si>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</si>
  <si>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</si>
  <si>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</si>
  <si>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</si>
  <si>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</si>
  <si>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</si>
  <si>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</si>
  <si>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</si>
  <si>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</si>
  <si>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</si>
  <si>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</si>
  <si>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</si>
  <si>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</si>
  <si>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</si>
  <si>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</si>
  <si>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</si>
  <si>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</si>
  <si>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</si>
  <si>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</si>
  <si>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</si>
  <si>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</si>
  <si>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</si>
  <si>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</si>
  <si>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</si>
  <si>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</si>
  <si>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</si>
  <si>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</si>
  <si>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</si>
  <si>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</si>
  <si>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</si>
  <si>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</si>
  <si>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</si>
  <si>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</si>
  <si>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</si>
  <si>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</si>
  <si>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</si>
  <si>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</si>
  <si>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</si>
  <si>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</si>
  <si>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</si>
  <si>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</si>
  <si>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</si>
  <si>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</si>
  <si>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</si>
  <si>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</si>
  <si>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</si>
  <si>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</si>
  <si>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</si>
  <si>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</si>
  <si>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</si>
  <si>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</si>
  <si>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</si>
  <si>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</si>
  <si>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</si>
  <si>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</si>
  <si>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</si>
  <si>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</si>
  <si>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</si>
  <si>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</si>
  <si>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</si>
  <si>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</si>
  <si>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</si>
  <si>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</si>
  <si>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</si>
  <si>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</si>
  <si>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</si>
  <si>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</si>
  <si>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</si>
  <si>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</si>
  <si>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</si>
  <si>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</si>
  <si>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</si>
  <si>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</si>
  <si>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</si>
  <si>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</si>
  <si>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</si>
  <si>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</si>
  <si>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</si>
  <si>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</si>
  <si>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</si>
  <si>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</si>
  <si>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</si>
  <si>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</si>
  <si>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</si>
  <si>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</si>
  <si>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</si>
  <si>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</si>
  <si>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</si>
  <si>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</si>
  <si>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</si>
  <si>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</si>
  <si>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</si>
  <si>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</si>
  <si>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</si>
  <si>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</si>
  <si>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</si>
  <si>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</si>
  <si>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</si>
  <si>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</si>
  <si>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</si>
  <si>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</si>
  <si>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</si>
  <si>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</si>
  <si>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</si>
  <si>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</si>
  <si>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</si>
  <si>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</si>
  <si>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</si>
  <si>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</si>
  <si>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</si>
  <si>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</si>
  <si>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</si>
  <si>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</si>
  <si>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</si>
  <si>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</si>
  <si>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</si>
  <si>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</si>
  <si>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</si>
  <si>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</si>
  <si>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</si>
  <si>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</si>
  <si>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</si>
  <si>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</si>
  <si>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</si>
  <si>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</si>
  <si>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</si>
  <si>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</si>
  <si>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</si>
  <si>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</si>
  <si>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</si>
  <si>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</si>
  <si>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</si>
  <si>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</si>
  <si>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</si>
  <si>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</si>
  <si>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</si>
  <si>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</si>
  <si>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</si>
  <si>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</si>
  <si>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</si>
  <si>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</si>
  <si>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</si>
  <si>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</si>
  <si>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</si>
  <si>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</si>
  <si>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</si>
  <si>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</si>
  <si>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</si>
  <si>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</si>
  <si>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</si>
  <si>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</si>
  <si>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</si>
  <si>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</si>
  <si>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</si>
  <si>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</si>
  <si>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</si>
  <si>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</si>
  <si>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</si>
  <si>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</si>
  <si>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</si>
  <si>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</si>
  <si>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</si>
  <si>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</si>
  <si>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</si>
  <si>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</si>
  <si>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</si>
  <si>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</si>
  <si>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</si>
  <si>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</si>
  <si>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</si>
  <si>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</si>
  <si>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</si>
  <si>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</si>
  <si>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</si>
  <si>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</si>
  <si>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</si>
  <si>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</si>
  <si>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</si>
  <si>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</si>
  <si>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</si>
  <si>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</si>
  <si>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</si>
  <si>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</si>
  <si>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</si>
  <si>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</si>
  <si>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</si>
  <si>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</si>
  <si>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</si>
  <si>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</si>
  <si>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</si>
  <si>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</si>
  <si>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</si>
  <si>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</si>
  <si>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</si>
  <si>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</si>
  <si>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</si>
  <si>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</si>
  <si>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</si>
  <si>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</si>
  <si>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</si>
  <si>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</si>
  <si>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</si>
  <si>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</si>
  <si>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</si>
  <si>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</si>
  <si>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</si>
  <si>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</si>
  <si>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</si>
  <si>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</si>
  <si>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</si>
  <si>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</si>
  <si>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</si>
  <si>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</si>
  <si>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</si>
  <si>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</si>
  <si>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</si>
  <si>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</si>
  <si>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</si>
  <si>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</si>
  <si>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</si>
  <si>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</si>
  <si>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</si>
  <si>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</si>
  <si>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</si>
  <si>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</si>
  <si>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</si>
  <si>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</si>
  <si>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</si>
  <si>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</si>
  <si>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</si>
  <si>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</si>
  <si>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</si>
  <si>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</si>
  <si>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</si>
  <si>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</si>
  <si>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</si>
  <si>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</si>
  <si>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</si>
  <si>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</si>
  <si>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</si>
  <si>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</si>
  <si>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</si>
  <si>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</si>
  <si>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</si>
  <si>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</si>
  <si>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</si>
  <si>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</si>
  <si>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</si>
  <si>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</si>
  <si>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</si>
  <si>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</si>
  <si>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</si>
  <si>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</si>
  <si>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</si>
  <si>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</si>
  <si>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</si>
  <si>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</si>
  <si>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</si>
  <si>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</si>
  <si>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</si>
  <si>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</si>
  <si>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</si>
  <si>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</si>
  <si>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</si>
  <si>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</si>
  <si>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</si>
  <si>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</si>
  <si>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</si>
  <si>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</si>
  <si>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</si>
  <si>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</si>
  <si>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</si>
  <si>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</si>
  <si>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</si>
  <si>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</si>
  <si>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</si>
  <si>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</si>
  <si>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</si>
  <si>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</si>
  <si>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</si>
  <si>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</si>
  <si>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</si>
  <si>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</si>
  <si>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</si>
  <si>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</si>
  <si>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</si>
  <si>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</si>
  <si>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</si>
  <si>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</si>
  <si>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</si>
  <si>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</si>
  <si>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</si>
  <si>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</si>
  <si>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</si>
  <si>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</si>
  <si>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</si>
  <si>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</si>
  <si>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</si>
  <si>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</si>
  <si>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</si>
  <si>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</si>
  <si>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</si>
  <si>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</si>
  <si>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</si>
  <si>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</si>
  <si>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</si>
  <si>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</si>
  <si>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</si>
  <si>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</si>
  <si>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</si>
  <si>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</si>
  <si>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</si>
  <si>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</si>
  <si>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</si>
  <si>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</si>
  <si>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</si>
  <si>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</si>
  <si>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</si>
  <si>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</si>
  <si>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</si>
  <si>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</si>
  <si>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</si>
  <si>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</si>
  <si>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</si>
  <si>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</si>
  <si>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</si>
  <si>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</si>
  <si>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</si>
  <si>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</si>
  <si>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</si>
  <si>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</si>
  <si>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</si>
  <si>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</si>
  <si>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</si>
  <si>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</si>
  <si>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</si>
  <si>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</si>
  <si>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</si>
  <si>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</si>
  <si>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</si>
  <si>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</si>
  <si>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</si>
  <si>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</si>
  <si>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</si>
  <si>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</si>
  <si>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</si>
  <si>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</si>
  <si>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</si>
  <si>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</si>
  <si>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</si>
  <si>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</si>
  <si>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</si>
  <si>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</si>
  <si>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</si>
  <si>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</si>
  <si>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</si>
  <si>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</si>
  <si>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</si>
  <si>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</si>
  <si>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</si>
  <si>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</si>
  <si>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</si>
  <si>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</si>
  <si>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</si>
  <si>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</si>
  <si>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</si>
  <si>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</si>
  <si>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</si>
  <si>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</si>
  <si>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</si>
  <si>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</si>
  <si>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</si>
  <si>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</si>
  <si>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</si>
  <si>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</si>
  <si>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</si>
  <si>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</si>
  <si>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</si>
  <si>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</si>
  <si>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</si>
  <si>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</si>
  <si>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</si>
  <si>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</si>
  <si>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</si>
  <si>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</si>
  <si>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</si>
  <si>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</si>
  <si>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</si>
  <si>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</si>
  <si>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</si>
  <si>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</si>
  <si>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</si>
  <si>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</si>
  <si>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</si>
  <si>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</si>
  <si>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</si>
  <si>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</si>
  <si>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</si>
  <si>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</si>
  <si>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</si>
  <si>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</si>
  <si>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</si>
  <si>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</si>
  <si>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</si>
  <si>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</si>
  <si>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</si>
  <si>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</si>
  <si>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</si>
  <si>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</si>
  <si>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</si>
  <si>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</si>
  <si>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</si>
  <si>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</si>
  <si>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</si>
  <si>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</si>
  <si>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</si>
  <si>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</si>
  <si>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</si>
  <si>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</si>
  <si>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</si>
  <si>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</si>
  <si>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</si>
  <si>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</si>
  <si>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</si>
  <si>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</si>
  <si>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</si>
  <si>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</si>
  <si>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</si>
  <si>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</si>
  <si>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</si>
  <si>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</si>
  <si>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</si>
  <si>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</si>
  <si>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</si>
  <si>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</si>
  <si>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</si>
  <si>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</si>
  <si>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</si>
  <si>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</si>
  <si>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</si>
  <si>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</si>
  <si>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</si>
  <si>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</si>
  <si>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</si>
  <si>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</si>
  <si>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</si>
  <si>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</si>
  <si>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</si>
  <si>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</si>
  <si>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</si>
  <si>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</si>
  <si>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</si>
  <si>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</si>
  <si>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</si>
  <si>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</si>
  <si>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</si>
  <si>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</si>
  <si>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</si>
  <si>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</si>
  <si>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</si>
  <si>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</si>
  <si>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</si>
  <si>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</si>
  <si>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</si>
  <si>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</si>
  <si>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</si>
  <si>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</si>
  <si>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</si>
  <si>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</si>
  <si>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</si>
  <si>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</si>
  <si>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</si>
  <si>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</si>
  <si>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</si>
  <si>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</si>
  <si>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</si>
  <si>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</si>
  <si>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</si>
  <si>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</si>
  <si>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</si>
  <si>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</si>
  <si>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</si>
  <si>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</si>
  <si>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</si>
  <si>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</si>
  <si>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</si>
  <si>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</si>
  <si>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</si>
  <si>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</si>
  <si>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</si>
  <si>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</si>
  <si>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</si>
  <si>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</si>
  <si>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</si>
  <si>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</si>
  <si>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</si>
  <si>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</si>
  <si>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</si>
  <si>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</si>
  <si>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</si>
  <si>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</si>
  <si>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</si>
  <si>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</si>
  <si>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</si>
  <si>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</si>
  <si>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</si>
  <si>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</si>
  <si>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</si>
  <si>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</si>
  <si>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</si>
  <si>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</si>
  <si>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</si>
  <si>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</si>
  <si>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</si>
  <si>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</si>
  <si>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</si>
  <si>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</si>
  <si>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</si>
  <si>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</si>
  <si>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</si>
  <si>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</si>
  <si>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</si>
  <si>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</si>
  <si>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</si>
  <si>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</si>
  <si>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</si>
  <si>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</si>
  <si>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</si>
  <si>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</si>
  <si>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</si>
  <si>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</si>
  <si>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</si>
  <si>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</si>
  <si>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</si>
  <si>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</si>
  <si>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</si>
  <si>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</si>
  <si>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</si>
  <si>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</si>
  <si>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</si>
  <si>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</si>
  <si>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</si>
  <si>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</si>
  <si>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</si>
  <si>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</si>
  <si>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</si>
  <si>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</si>
  <si>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</si>
  <si>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</si>
  <si>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</si>
  <si>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</si>
  <si>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</si>
  <si>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</si>
  <si>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</si>
  <si>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</si>
  <si>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</si>
  <si>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</si>
  <si>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</si>
  <si>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</si>
  <si>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</si>
  <si>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</si>
  <si>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</si>
  <si>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</si>
  <si>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</si>
  <si>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</si>
  <si>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</si>
  <si>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</si>
  <si>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</si>
  <si>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</si>
  <si>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</si>
  <si>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</si>
  <si>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</si>
  <si>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</si>
  <si>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</si>
  <si>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</si>
  <si>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</si>
  <si>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</si>
  <si>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</si>
  <si>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</si>
  <si>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</si>
  <si>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</si>
  <si>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</si>
  <si>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</si>
  <si>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</si>
  <si>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</si>
  <si>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</si>
  <si>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</si>
  <si>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</si>
  <si>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</si>
  <si>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</si>
  <si>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</si>
  <si>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</si>
  <si>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</si>
  <si>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</si>
  <si>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</si>
  <si>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</si>
  <si>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</si>
  <si>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</si>
  <si>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</si>
  <si>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</si>
  <si>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</si>
  <si>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</si>
  <si>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</si>
  <si>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</si>
  <si>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</si>
  <si>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</si>
  <si>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</si>
  <si>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</si>
  <si>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</si>
  <si>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</si>
  <si>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</si>
  <si>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</si>
  <si>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</si>
  <si>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</si>
  <si>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</si>
  <si>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</si>
  <si>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</si>
  <si>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</si>
  <si>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</si>
  <si>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</si>
  <si>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</si>
  <si>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</si>
  <si>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</si>
  <si>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</si>
  <si>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</si>
  <si>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</si>
  <si>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</si>
  <si>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</si>
  <si>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</si>
  <si>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</si>
  <si>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</si>
  <si>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</si>
  <si>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</si>
  <si>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</si>
  <si>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</si>
  <si>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</si>
  <si>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</si>
  <si>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</si>
  <si>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</si>
  <si>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</si>
  <si>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</si>
  <si>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</si>
  <si>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</si>
  <si>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</si>
  <si>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</si>
  <si>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</si>
  <si>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</si>
  <si>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</si>
  <si>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</si>
  <si>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</si>
  <si>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</si>
  <si>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</si>
  <si>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</si>
  <si>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</si>
  <si>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</si>
  <si>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</si>
  <si>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</si>
  <si>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</si>
  <si>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</si>
  <si>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</si>
  <si>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</si>
  <si>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</si>
  <si>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</si>
  <si>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</si>
  <si>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</si>
  <si>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</si>
  <si>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</si>
  <si>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</si>
  <si>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</si>
  <si>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</si>
  <si>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</si>
  <si>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</si>
  <si>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</si>
  <si>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</si>
  <si>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</si>
  <si>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</si>
  <si>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</si>
  <si>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</si>
  <si>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</si>
  <si>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</si>
  <si>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</si>
  <si>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</si>
  <si>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</si>
  <si>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</si>
  <si>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</si>
  <si>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</si>
  <si>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</si>
  <si>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</si>
  <si>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</si>
  <si>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</si>
  <si>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</si>
  <si>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</si>
  <si>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</si>
  <si>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</si>
  <si>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</si>
  <si>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</si>
  <si>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</si>
  <si>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</si>
  <si>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</si>
  <si>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</si>
  <si>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</si>
  <si>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</si>
  <si>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</si>
  <si>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</si>
  <si>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</si>
  <si>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</si>
  <si>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</si>
  <si>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</si>
  <si>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</si>
  <si>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</si>
  <si>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</si>
  <si>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</si>
  <si>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</si>
  <si>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</si>
  <si>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</si>
  <si>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</si>
  <si>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</si>
  <si>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</si>
  <si>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</si>
  <si>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</si>
  <si>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</si>
  <si>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</si>
  <si>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</si>
  <si>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</si>
  <si>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</si>
  <si>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</si>
  <si>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</si>
  <si>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</si>
  <si>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</si>
  <si>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</si>
  <si>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</si>
  <si>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</si>
  <si>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</si>
  <si>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</si>
  <si>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</si>
  <si>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</si>
  <si>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</si>
  <si>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</si>
  <si>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</si>
  <si>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</si>
  <si>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</si>
  <si>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</si>
  <si>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</si>
  <si>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</si>
  <si>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</si>
  <si>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</si>
  <si>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</si>
  <si>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</si>
  <si>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</si>
  <si>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</si>
  <si>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</si>
  <si>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</si>
  <si>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</si>
  <si>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</si>
  <si>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</si>
  <si>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</si>
  <si>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</si>
  <si>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</si>
  <si>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</si>
  <si>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</si>
  <si>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</si>
  <si>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</si>
  <si>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</si>
  <si>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</si>
  <si>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</si>
  <si>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</si>
  <si>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</si>
  <si>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</si>
  <si>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</si>
  <si>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</si>
  <si>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</si>
  <si>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</si>
  <si>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</si>
  <si>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</si>
  <si>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</si>
  <si>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</si>
  <si>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</si>
  <si>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</si>
  <si>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</si>
  <si>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</si>
  <si>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</si>
  <si>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</si>
  <si>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</si>
  <si>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</si>
  <si>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</si>
  <si>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</si>
  <si>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</si>
  <si>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</si>
  <si>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</si>
  <si>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</si>
  <si>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</si>
  <si>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</si>
  <si>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</si>
  <si>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</si>
  <si>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</si>
  <si>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</si>
  <si>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</si>
  <si>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</si>
  <si>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</si>
  <si>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</si>
  <si>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</si>
  <si>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</si>
  <si>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</si>
  <si>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</si>
  <si>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</si>
  <si>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</si>
  <si>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</si>
  <si>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</si>
  <si>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</si>
  <si>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</si>
  <si>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</si>
  <si>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</si>
  <si>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</si>
  <si>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</si>
  <si>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</si>
  <si>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</si>
  <si>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</si>
  <si>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</si>
  <si>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</si>
  <si>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</si>
  <si>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</si>
  <si>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</si>
  <si>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</si>
  <si>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</si>
  <si>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</si>
  <si>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</si>
  <si>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</si>
  <si>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</si>
  <si>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</si>
  <si>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</si>
  <si>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</si>
  <si>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</si>
  <si>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</si>
  <si>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</si>
  <si>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</si>
  <si>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</si>
  <si>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</si>
  <si>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</si>
  <si>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</si>
  <si>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</si>
  <si>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</si>
  <si>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</si>
  <si>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</si>
  <si>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</si>
  <si>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</si>
  <si>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</si>
  <si>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</si>
  <si>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</si>
  <si>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</si>
  <si>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</si>
  <si>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</si>
  <si>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</si>
  <si>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</si>
  <si>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</si>
  <si>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</si>
  <si>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</si>
  <si>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</si>
  <si>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</si>
  <si>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</si>
  <si>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</si>
  <si>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</si>
  <si>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</si>
  <si>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</si>
  <si>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</si>
  <si>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</si>
  <si>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</si>
  <si>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</si>
  <si>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</si>
  <si>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</si>
  <si>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</si>
  <si>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</si>
  <si>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</si>
  <si>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</si>
  <si>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</si>
  <si>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</si>
  <si>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</si>
  <si>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</si>
  <si>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</si>
  <si>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</si>
  <si>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</si>
  <si>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</si>
  <si>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</si>
  <si>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</si>
  <si>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</si>
  <si>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</si>
  <si>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</si>
  <si>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</si>
  <si>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</si>
  <si>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</si>
  <si>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</si>
  <si>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</si>
  <si>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</si>
  <si>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</si>
  <si>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</si>
  <si>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</si>
  <si>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</si>
  <si>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</si>
  <si>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</si>
  <si>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</si>
  <si>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</si>
  <si>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</si>
  <si>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</si>
  <si>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</si>
  <si>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</si>
  <si>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</si>
  <si>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</si>
  <si>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</si>
  <si>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</si>
  <si>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</si>
  <si>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</si>
  <si>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</si>
  <si>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</si>
  <si>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</si>
  <si>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</si>
  <si>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</si>
  <si>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</si>
  <si>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</si>
  <si>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</si>
  <si>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</si>
  <si>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</si>
  <si>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</si>
  <si>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</si>
  <si>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</si>
  <si>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</si>
  <si>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</si>
  <si>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</si>
  <si>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</si>
  <si>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</si>
  <si>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</si>
  <si>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</si>
  <si>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</si>
  <si>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</si>
  <si>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</si>
  <si>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</si>
  <si>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</si>
  <si>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</si>
  <si>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</si>
  <si>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</si>
  <si>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</si>
  <si>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</si>
  <si>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</si>
  <si>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</si>
  <si>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</si>
  <si>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</si>
  <si>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</si>
  <si>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</si>
  <si>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</si>
  <si>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</si>
  <si>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</si>
  <si>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</si>
  <si>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</si>
  <si>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</si>
  <si>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</si>
  <si>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</si>
  <si>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</si>
  <si>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</si>
  <si>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</si>
  <si>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</si>
  <si>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</si>
  <si>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</si>
  <si>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</si>
  <si>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</si>
  <si>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</si>
  <si>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</si>
  <si>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</si>
  <si>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</si>
  <si>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</si>
  <si>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</si>
  <si>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</si>
  <si>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</si>
  <si>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</si>
  <si>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</si>
  <si>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</si>
  <si>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</si>
  <si>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</si>
  <si>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</si>
  <si>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</si>
  <si>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</si>
  <si>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</si>
  <si>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</si>
  <si>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</si>
  <si>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</si>
  <si>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</si>
  <si>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</si>
  <si>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</si>
  <si>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</si>
  <si>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</si>
  <si>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</si>
  <si>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</si>
  <si>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</si>
  <si>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</si>
  <si>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</si>
  <si>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</si>
  <si>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</si>
  <si>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</si>
  <si>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</si>
  <si>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</si>
  <si>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</si>
  <si>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</si>
  <si>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</si>
  <si>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</si>
  <si>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</si>
  <si>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</si>
  <si>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</si>
  <si>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</si>
  <si>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</si>
  <si>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</si>
  <si>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</si>
  <si>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</si>
  <si>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</si>
  <si>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</si>
  <si>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</si>
  <si>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</si>
  <si>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</si>
  <si>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</si>
  <si>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</si>
  <si>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</si>
  <si>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</si>
  <si>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</si>
  <si>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</si>
  <si>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</si>
  <si>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</si>
  <si>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</si>
  <si>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</si>
  <si>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</si>
  <si>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</si>
  <si>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</si>
  <si>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</si>
  <si>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</si>
  <si>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</si>
  <si>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</si>
  <si>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</si>
  <si>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</si>
  <si>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</si>
  <si>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</si>
  <si>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</si>
  <si>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</si>
  <si>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</si>
  <si>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</si>
  <si>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</si>
  <si>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</si>
  <si>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</si>
  <si>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</si>
  <si>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</si>
  <si>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</si>
  <si>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</si>
  <si>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</si>
  <si>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</si>
  <si>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</si>
  <si>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</si>
  <si>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</si>
  <si>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</si>
  <si>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</si>
  <si>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</si>
  <si>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</si>
  <si>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</si>
  <si>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</si>
  <si>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</si>
  <si>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</si>
  <si>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</si>
  <si>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</si>
  <si>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</si>
  <si>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</si>
  <si>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</si>
  <si>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</si>
  <si>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</si>
  <si>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</si>
  <si>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</si>
  <si>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</si>
  <si>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</si>
  <si>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</si>
  <si>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</si>
  <si>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</si>
  <si>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</si>
  <si>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</si>
  <si>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</si>
  <si>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</si>
  <si>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</si>
  <si>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</si>
  <si>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</si>
  <si>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</si>
  <si>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</si>
  <si>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</si>
  <si>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</si>
  <si>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</si>
  <si>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</si>
  <si>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</si>
  <si>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</si>
  <si>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</si>
  <si>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</si>
  <si>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</si>
  <si>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</si>
  <si>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</si>
  <si>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</si>
  <si>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</si>
  <si>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</si>
  <si>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</si>
  <si>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</si>
  <si>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</si>
  <si>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</si>
  <si>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</si>
  <si>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</si>
  <si>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</si>
  <si>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</si>
  <si>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</si>
  <si>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</si>
  <si>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</si>
  <si>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</si>
  <si>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</si>
  <si>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</si>
  <si>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</si>
  <si>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</si>
  <si>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</si>
  <si>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</si>
  <si>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</si>
  <si>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</si>
  <si>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</si>
  <si>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</si>
  <si>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</si>
  <si>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</si>
  <si>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</si>
  <si>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</si>
  <si>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</si>
  <si>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</si>
  <si>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</si>
  <si>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</si>
  <si>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</si>
  <si>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</si>
  <si>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</si>
  <si>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</si>
  <si>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</si>
  <si>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</si>
  <si>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</si>
  <si>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</si>
  <si>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</si>
  <si>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</si>
  <si>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</si>
  <si>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</si>
  <si>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</si>
  <si>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</si>
  <si>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</si>
  <si>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</si>
  <si>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</si>
  <si>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</si>
  <si>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</si>
  <si>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</si>
  <si>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</si>
  <si>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</si>
  <si>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</si>
  <si>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</si>
  <si>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</si>
  <si>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</si>
  <si>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</si>
  <si>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</si>
  <si>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</si>
  <si>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</si>
  <si>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</si>
  <si>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</si>
  <si>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</si>
  <si>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</si>
  <si>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</si>
  <si>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</si>
  <si>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</si>
  <si>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</si>
  <si>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</si>
  <si>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</si>
  <si>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</si>
  <si>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</si>
  <si>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</si>
  <si>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</si>
  <si>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</si>
  <si>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</si>
  <si>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</si>
  <si>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</si>
  <si>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</si>
  <si>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</si>
  <si>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</si>
  <si>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</si>
  <si>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</si>
  <si>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</si>
  <si>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</si>
  <si>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</si>
  <si>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</si>
  <si>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</si>
  <si>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</si>
  <si>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</si>
  <si>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</si>
  <si>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</si>
  <si>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</si>
  <si>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</si>
  <si>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</si>
  <si>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</si>
  <si>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</si>
  <si>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</si>
  <si>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</si>
  <si>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</si>
  <si>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</si>
  <si>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</si>
  <si>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</si>
  <si>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</si>
  <si>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</si>
  <si>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</si>
  <si>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</si>
  <si>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</si>
  <si>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</si>
  <si>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</si>
  <si>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</si>
  <si>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</si>
  <si>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</si>
  <si>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</si>
  <si>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</si>
  <si>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</si>
  <si>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</si>
  <si>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</si>
  <si>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</si>
  <si>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</si>
  <si>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</si>
  <si>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</si>
  <si>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</si>
  <si>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</si>
  <si>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</si>
  <si>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</si>
  <si>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</si>
  <si>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</si>
  <si>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</si>
  <si>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</si>
  <si>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</si>
  <si>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</si>
  <si>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</si>
  <si>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</si>
  <si>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</si>
  <si>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</si>
  <si>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</si>
  <si>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</si>
  <si>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</si>
  <si>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</si>
  <si>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</si>
  <si>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</si>
  <si>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</si>
  <si>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</si>
  <si>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</si>
  <si>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</si>
  <si>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</si>
  <si>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</si>
  <si>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</si>
  <si>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</si>
  <si>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</si>
  <si>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</si>
  <si>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</si>
  <si>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</si>
  <si>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</si>
  <si>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</si>
  <si>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</si>
  <si>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</si>
  <si>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</si>
  <si>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</si>
  <si>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</si>
  <si>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</si>
  <si>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</si>
  <si>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</si>
  <si>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</si>
  <si>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</si>
  <si>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</si>
  <si>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</si>
  <si>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</si>
  <si>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</si>
  <si>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</si>
  <si>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</si>
  <si>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</si>
  <si>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</si>
  <si>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</si>
  <si>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</si>
  <si>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</si>
  <si>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</si>
  <si>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</si>
  <si>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</si>
  <si>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</si>
  <si>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</si>
  <si>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</si>
  <si>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</si>
  <si>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</si>
  <si>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</si>
  <si>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</si>
  <si>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</si>
  <si>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</si>
  <si>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</si>
  <si>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</si>
  <si>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</si>
  <si>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</si>
  <si>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</si>
  <si>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</si>
  <si>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</si>
  <si>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</si>
  <si>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</si>
  <si>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</si>
  <si>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</si>
  <si>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</si>
  <si>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</si>
  <si>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</si>
  <si>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</si>
  <si>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</si>
  <si>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</si>
  <si>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</si>
  <si>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</si>
  <si>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</si>
  <si>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</si>
  <si>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</si>
  <si>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</si>
  <si>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</si>
  <si>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</si>
  <si>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</si>
  <si>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</si>
  <si>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</si>
  <si>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</si>
  <si>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</si>
  <si>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</si>
  <si>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</si>
  <si>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</si>
  <si>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</si>
  <si>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</si>
  <si>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</si>
  <si>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</si>
  <si>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</si>
  <si>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</si>
  <si>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</si>
  <si>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</si>
  <si>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</si>
  <si>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</si>
  <si>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</si>
  <si>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</si>
  <si>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</si>
  <si>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</si>
  <si>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</si>
  <si>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</si>
  <si>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</si>
  <si>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</si>
  <si>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</si>
  <si>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</si>
  <si>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</si>
  <si>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</si>
  <si>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</si>
  <si>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</si>
  <si>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</si>
  <si>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</si>
  <si>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</si>
  <si>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</si>
  <si>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</si>
  <si>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</si>
  <si>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</si>
  <si>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</si>
  <si>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</si>
  <si>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</si>
  <si>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</si>
  <si>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</si>
  <si>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</si>
  <si>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</si>
  <si>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</si>
  <si>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</si>
  <si>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</si>
  <si>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</si>
  <si>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</si>
  <si>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</si>
  <si>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</si>
  <si>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</si>
  <si>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</si>
  <si>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</si>
  <si>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</si>
  <si>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</si>
  <si>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</si>
  <si>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</si>
  <si>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</si>
  <si>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</si>
  <si>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</si>
  <si>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</si>
  <si>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</si>
  <si>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</si>
  <si>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</si>
  <si>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</si>
  <si>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</si>
  <si>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</si>
  <si>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</si>
  <si>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</si>
  <si>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</si>
  <si>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</si>
  <si>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</si>
  <si>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</si>
  <si>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</si>
  <si>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</si>
  <si>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</si>
  <si>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</si>
  <si>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</si>
  <si>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</si>
  <si>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</si>
  <si>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</si>
  <si>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</si>
  <si>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</si>
  <si>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</si>
  <si>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</si>
  <si>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</si>
  <si>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</si>
  <si>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</si>
  <si>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</si>
  <si>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</si>
  <si>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</si>
  <si>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</si>
  <si>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</si>
  <si>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</si>
  <si>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</si>
  <si>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</si>
  <si>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</si>
  <si>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</si>
  <si>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</si>
  <si>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</si>
  <si>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</si>
  <si>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</si>
  <si>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</si>
  <si>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</si>
  <si>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</si>
  <si>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</si>
  <si>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</si>
  <si>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</si>
  <si>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</si>
  <si>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</si>
  <si>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</si>
  <si>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</si>
  <si>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</si>
  <si>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</si>
  <si>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</si>
  <si>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</si>
  <si>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</si>
  <si>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</si>
  <si>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</si>
  <si>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</si>
  <si>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</si>
  <si>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</si>
  <si>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</si>
  <si>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</si>
  <si>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</si>
  <si>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</si>
  <si>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</si>
  <si>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</si>
  <si>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</si>
  <si>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</si>
  <si>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</si>
  <si>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</si>
  <si>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</si>
  <si>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</si>
  <si>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</si>
  <si>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</si>
  <si>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</si>
  <si>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</si>
  <si>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</si>
  <si>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</si>
  <si>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</si>
  <si>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</si>
  <si>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</si>
  <si>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</si>
  <si>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</si>
  <si>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</si>
  <si>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</si>
  <si>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</si>
  <si>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</si>
  <si>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</si>
  <si>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</si>
  <si>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</si>
  <si>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</si>
  <si>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</si>
  <si>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</si>
  <si>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</si>
  <si>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</si>
  <si>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</si>
  <si>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</si>
  <si>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</si>
  <si>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</si>
  <si>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</si>
  <si>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</si>
  <si>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</si>
  <si>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</si>
  <si>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</si>
  <si>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</si>
  <si>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</si>
  <si>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</si>
  <si>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</si>
  <si>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</si>
  <si>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</si>
  <si>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</si>
  <si>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</si>
  <si>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</si>
  <si>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</si>
  <si>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</si>
  <si>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</si>
  <si>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</si>
  <si>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</si>
  <si>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</si>
  <si>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</si>
  <si>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</si>
  <si>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</si>
  <si>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</si>
  <si>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</si>
  <si>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</si>
  <si>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</si>
  <si>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</si>
  <si>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</si>
  <si>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</si>
  <si>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</si>
  <si>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</si>
  <si>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</si>
  <si>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</si>
  <si>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</si>
  <si>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</si>
  <si>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</si>
  <si>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</si>
  <si>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</si>
  <si>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</si>
  <si>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</si>
  <si>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</si>
  <si>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</si>
  <si>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</si>
  <si>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</si>
  <si>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</si>
  <si>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</si>
  <si>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</si>
  <si>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</si>
  <si>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</si>
  <si>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</si>
  <si>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</si>
  <si>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</si>
  <si>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</si>
  <si>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</si>
  <si>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</si>
  <si>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</si>
  <si>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</si>
  <si>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</si>
  <si>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</si>
  <si>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</si>
  <si>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</si>
  <si>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</si>
  <si>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</si>
  <si>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</si>
  <si>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</si>
  <si>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</si>
  <si>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</si>
  <si>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</si>
  <si>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</si>
  <si>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</si>
  <si>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</si>
  <si>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</si>
  <si>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</si>
  <si>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</si>
  <si>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</si>
  <si>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</si>
  <si>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</si>
  <si>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</si>
  <si>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</si>
  <si>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</si>
  <si>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</si>
  <si>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</si>
  <si>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</si>
  <si>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</si>
  <si>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</si>
  <si>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</si>
  <si>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</si>
  <si>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</si>
  <si>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</si>
  <si>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</si>
  <si>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</si>
  <si>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</si>
  <si>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</si>
  <si>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</si>
  <si>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</si>
  <si>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</si>
  <si>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</si>
  <si>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</si>
  <si>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</si>
  <si>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</si>
  <si>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</si>
  <si>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</si>
  <si>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</si>
  <si>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</si>
  <si>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</si>
  <si>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</si>
  <si>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</si>
  <si>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</si>
  <si>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</si>
  <si>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</si>
  <si>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</si>
  <si>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</si>
  <si>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</si>
  <si>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</si>
  <si>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</si>
  <si>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</si>
  <si>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</si>
  <si>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</si>
  <si>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</si>
  <si>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</si>
  <si>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</si>
  <si>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</si>
  <si>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</si>
  <si>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</si>
  <si>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</si>
  <si>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</si>
  <si>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</si>
  <si>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</si>
  <si>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</si>
  <si>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</si>
  <si>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</si>
  <si>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</si>
  <si>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</si>
  <si>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</si>
  <si>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</si>
  <si>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</si>
  <si>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</si>
  <si>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</si>
  <si>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</si>
  <si>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</si>
  <si>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</si>
  <si>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</si>
  <si>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</si>
  <si>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</si>
  <si>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</si>
  <si>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</si>
  <si>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</si>
  <si>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</si>
  <si>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</si>
  <si>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</si>
  <si>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</si>
  <si>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</si>
  <si>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</si>
  <si>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</si>
  <si>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</si>
  <si>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</si>
  <si>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</si>
  <si>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</si>
  <si>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</si>
  <si>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</si>
  <si>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</si>
  <si>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</si>
  <si>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</si>
  <si>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</si>
  <si>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</si>
  <si>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</si>
  <si>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</si>
  <si>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</si>
  <si>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</si>
  <si>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</si>
  <si>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</si>
  <si>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</si>
  <si>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</si>
  <si>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</si>
  <si>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</si>
  <si>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</si>
  <si>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</si>
  <si>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</si>
  <si>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</si>
  <si>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</si>
  <si>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</si>
  <si>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</si>
  <si>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</si>
  <si>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</si>
  <si>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</si>
  <si>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</si>
  <si>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</si>
  <si>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</si>
  <si>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</si>
  <si>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</si>
  <si>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</si>
  <si>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</si>
  <si>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</si>
  <si>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</si>
  <si>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</si>
  <si>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</si>
  <si>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</si>
  <si>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</si>
  <si>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</si>
  <si>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</si>
  <si>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</si>
  <si>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</si>
  <si>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</si>
  <si>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</si>
  <si>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</si>
  <si>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</si>
  <si>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</si>
  <si>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</si>
  <si>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</si>
  <si>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</si>
  <si>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</si>
  <si>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</si>
  <si>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</si>
  <si>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</si>
  <si>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</si>
  <si>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</si>
  <si>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</si>
  <si>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</si>
  <si>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</si>
  <si>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</si>
  <si>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</si>
  <si>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</si>
  <si>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</si>
  <si>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</si>
  <si>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</si>
  <si>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</si>
  <si>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</si>
  <si>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</si>
  <si>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</si>
  <si>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</si>
  <si>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</si>
  <si>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</si>
  <si>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</si>
  <si>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</si>
  <si>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</si>
  <si>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</si>
  <si>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</si>
  <si>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</si>
  <si>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</si>
  <si>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</si>
  <si>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</si>
  <si>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</si>
  <si>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</si>
  <si>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</si>
  <si>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</si>
  <si>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</si>
  <si>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</si>
  <si>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</si>
  <si>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</si>
  <si>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</si>
  <si>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</si>
  <si>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</si>
  <si>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</si>
  <si>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</si>
  <si>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</si>
  <si>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</si>
  <si>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</si>
  <si>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</si>
  <si>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</si>
  <si>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</si>
  <si>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</si>
  <si>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</si>
  <si>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</si>
  <si>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</si>
  <si>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</si>
  <si>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</si>
  <si>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</si>
  <si>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</si>
  <si>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</si>
  <si>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</si>
  <si>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</si>
  <si>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</si>
  <si>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</si>
  <si>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</si>
  <si>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</si>
  <si>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</si>
  <si>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</si>
  <si>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</si>
  <si>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</si>
  <si>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</si>
  <si>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</si>
  <si>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</si>
  <si>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</si>
  <si>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</si>
  <si>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</si>
  <si>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</si>
  <si>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</si>
  <si>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</si>
  <si>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</si>
  <si>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</si>
  <si>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</si>
  <si>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</si>
  <si>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</si>
  <si>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</si>
  <si>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</si>
  <si>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</si>
  <si>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</si>
  <si>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</si>
  <si>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</si>
  <si>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</si>
  <si>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</si>
  <si>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</si>
  <si>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</si>
  <si>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</si>
  <si>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</si>
  <si>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</si>
  <si>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</si>
  <si>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</si>
  <si>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</si>
  <si>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</si>
  <si>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</si>
  <si>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</si>
  <si>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</si>
  <si>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</si>
  <si>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</si>
  <si>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</si>
  <si>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</si>
  <si>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</si>
  <si>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</si>
  <si>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</si>
  <si>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</si>
  <si>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</si>
  <si>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</si>
  <si>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</si>
  <si>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</si>
  <si>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</si>
  <si>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</si>
  <si>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</si>
  <si>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</si>
  <si>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</si>
  <si>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</si>
  <si>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</si>
  <si>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</si>
  <si>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</si>
  <si>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</si>
  <si>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</si>
  <si>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</si>
  <si>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</si>
  <si>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</si>
  <si>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</si>
  <si>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</si>
  <si>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</si>
  <si>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</si>
  <si>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</si>
  <si>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</si>
  <si>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</si>
  <si>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</si>
  <si>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</si>
  <si>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</si>
  <si>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</si>
  <si>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</si>
  <si>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</si>
  <si>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</si>
  <si>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</si>
  <si>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</si>
  <si>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</si>
  <si>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</si>
  <si>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</si>
  <si>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</si>
  <si>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</si>
  <si>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</si>
  <si>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</si>
  <si>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</si>
  <si>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</si>
  <si>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</si>
  <si>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</si>
  <si>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</si>
  <si>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</si>
  <si>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</si>
  <si>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</si>
  <si>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</si>
  <si>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</si>
  <si>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</si>
  <si>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</si>
  <si>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</si>
  <si>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</si>
  <si>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</si>
  <si>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</si>
  <si>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</si>
  <si>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</si>
  <si>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</si>
  <si>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</si>
  <si>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</si>
  <si>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</si>
  <si>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</si>
  <si>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</si>
  <si>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</si>
  <si>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</si>
  <si>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</si>
  <si>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</si>
  <si>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</si>
  <si>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</si>
  <si>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</si>
  <si>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</si>
  <si>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</si>
  <si>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</si>
  <si>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</si>
  <si>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</si>
  <si>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</si>
  <si>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</si>
  <si>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</si>
  <si>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</si>
  <si>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</si>
  <si>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</si>
  <si>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</si>
  <si>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</si>
  <si>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</si>
  <si>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</si>
  <si>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</si>
  <si>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</si>
  <si>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</si>
  <si>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</si>
  <si>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</si>
  <si>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</si>
  <si>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</si>
  <si>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</si>
  <si>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</si>
  <si>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</si>
  <si>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</si>
  <si>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</si>
  <si>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</si>
  <si>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</si>
  <si>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</si>
  <si>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</si>
  <si>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</si>
  <si>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</si>
  <si>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</si>
  <si>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</si>
  <si>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</si>
  <si>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</si>
  <si>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</si>
  <si>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</si>
  <si>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</si>
  <si>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</si>
  <si>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</si>
  <si>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</si>
  <si>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</si>
  <si>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</si>
  <si>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</si>
  <si>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</si>
  <si>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</si>
  <si>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</si>
  <si>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</si>
  <si>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</si>
  <si>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</si>
  <si>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</si>
  <si>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</si>
  <si>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</si>
  <si>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</si>
  <si>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</si>
  <si>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</si>
  <si>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</si>
  <si>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</si>
  <si>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</si>
  <si>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</si>
  <si>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</si>
  <si>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</si>
  <si>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</si>
  <si>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</si>
  <si>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</si>
  <si>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</si>
  <si>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</si>
  <si>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</si>
  <si>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</si>
  <si>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</si>
  <si>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</si>
  <si>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</si>
  <si>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</si>
  <si>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</si>
  <si>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</si>
  <si>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</si>
  <si>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</si>
  <si>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</si>
  <si>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</si>
  <si>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</si>
  <si>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</si>
  <si>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</si>
  <si>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</si>
  <si>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</si>
  <si>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</si>
  <si>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</si>
  <si>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</si>
  <si>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</si>
  <si>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</si>
  <si>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</si>
  <si>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</si>
  <si>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</si>
  <si>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</si>
  <si>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</si>
  <si>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</si>
  <si>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</si>
  <si>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</si>
  <si>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</si>
  <si>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</si>
  <si>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</si>
  <si>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</si>
  <si>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</si>
  <si>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</si>
  <si>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</si>
  <si>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</si>
  <si>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</si>
  <si>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</si>
  <si>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</si>
  <si>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</si>
  <si>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</si>
  <si>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</si>
  <si>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</si>
  <si>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</si>
  <si>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</si>
  <si>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</si>
  <si>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</si>
  <si>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</si>
  <si>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</si>
  <si>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</si>
  <si>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</si>
  <si>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</si>
  <si>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</si>
  <si>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</si>
  <si>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</si>
  <si>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</si>
  <si>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</si>
  <si>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</si>
  <si>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</si>
  <si>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</si>
  <si>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</si>
  <si>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</si>
  <si>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</si>
  <si>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</si>
  <si>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</si>
  <si>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</si>
  <si>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</si>
  <si>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</si>
  <si>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</si>
  <si>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</si>
  <si>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</si>
  <si>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</si>
  <si>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</si>
  <si>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</si>
  <si>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</si>
  <si>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</si>
  <si>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</si>
  <si>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</si>
  <si>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</si>
  <si>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</si>
  <si>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</si>
  <si>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</si>
  <si>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</si>
  <si>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</si>
  <si>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</si>
  <si>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</si>
  <si>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</si>
  <si>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</si>
  <si>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</si>
  <si>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</si>
  <si>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</si>
  <si>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</si>
  <si>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</si>
  <si>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</si>
  <si>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</si>
  <si>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</si>
  <si>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</si>
  <si>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</si>
  <si>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</si>
  <si>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</si>
  <si>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</si>
  <si>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</si>
  <si>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</si>
  <si>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</si>
  <si>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</si>
  <si>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</si>
  <si>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</si>
  <si>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</si>
  <si>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</si>
  <si>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</si>
  <si>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</si>
  <si>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</si>
  <si>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</si>
  <si>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</si>
  <si>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</si>
  <si>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</si>
  <si>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</si>
  <si>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</si>
  <si>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</si>
  <si>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</si>
  <si>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</si>
  <si>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</si>
  <si>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</si>
  <si>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</si>
  <si>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</si>
  <si>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</si>
  <si>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</si>
  <si>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</si>
  <si>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</si>
  <si>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</si>
  <si>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</si>
  <si>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</si>
  <si>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</si>
  <si>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</si>
  <si>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</si>
  <si>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</si>
  <si>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</si>
  <si>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</si>
  <si>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</si>
  <si>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</si>
  <si>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</si>
  <si>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</si>
  <si>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</si>
  <si>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</si>
  <si>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</si>
  <si>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</si>
  <si>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</si>
  <si>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</si>
  <si>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</si>
  <si>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</si>
  <si>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</si>
  <si>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</si>
  <si>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</si>
  <si>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</si>
  <si>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</si>
  <si>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</si>
  <si>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</si>
  <si>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</si>
  <si>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</si>
  <si>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</si>
  <si>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</si>
  <si>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</si>
  <si>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</si>
  <si>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</si>
  <si>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</si>
  <si>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</si>
  <si>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</si>
  <si>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</si>
  <si>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</si>
  <si>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</si>
  <si>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</si>
  <si>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</si>
  <si>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</si>
  <si>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</si>
  <si>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</si>
  <si>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</si>
  <si>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</si>
  <si>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</si>
  <si>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</si>
  <si>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</si>
  <si>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</si>
  <si>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</si>
  <si>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</si>
  <si>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</si>
  <si>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</si>
  <si>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</si>
  <si>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</si>
  <si>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</si>
  <si>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</si>
  <si>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</si>
  <si>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</si>
  <si>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</si>
  <si>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</si>
  <si>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</si>
  <si>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</si>
  <si>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</si>
  <si>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</si>
  <si>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</si>
  <si>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</si>
  <si>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</si>
  <si>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</si>
  <si>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</si>
  <si>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</si>
  <si>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</si>
  <si>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</si>
  <si>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</si>
  <si>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</si>
  <si>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</si>
  <si>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</si>
  <si>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</si>
  <si>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</si>
  <si>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</si>
  <si>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</si>
  <si>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</si>
  <si>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</si>
  <si>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</si>
  <si>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</si>
  <si>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</si>
  <si>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</si>
  <si>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</si>
  <si>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</si>
  <si>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</si>
  <si>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</si>
  <si>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</si>
  <si>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</si>
  <si>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</si>
  <si>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</si>
  <si>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</si>
  <si>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</si>
  <si>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</si>
  <si>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</si>
  <si>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</si>
  <si>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</si>
  <si>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</si>
  <si>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</si>
  <si>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</si>
  <si>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</si>
  <si>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</si>
  <si>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</si>
  <si>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</si>
  <si>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</si>
  <si>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</si>
  <si>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</si>
  <si>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</si>
  <si>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</si>
  <si>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</si>
  <si>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</si>
  <si>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</si>
  <si>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</si>
  <si>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</si>
  <si>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</si>
  <si>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</si>
  <si>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</si>
  <si>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</si>
  <si>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</si>
  <si>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</si>
  <si>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</si>
  <si>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</si>
  <si>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</si>
  <si>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</si>
  <si>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</si>
  <si>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</si>
  <si>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</si>
  <si>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</si>
  <si>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</si>
  <si>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</si>
  <si>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</si>
  <si>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</si>
  <si>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</si>
  <si>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</si>
  <si>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</si>
  <si>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</si>
  <si>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</si>
  <si>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</si>
  <si>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</si>
  <si>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</si>
  <si>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</si>
  <si>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</si>
  <si>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</si>
  <si>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</si>
  <si>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</si>
  <si>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</si>
  <si>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</si>
  <si>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</si>
  <si>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</si>
  <si>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</si>
  <si>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</si>
  <si>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</si>
  <si>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</si>
  <si>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</si>
  <si>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</si>
  <si>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</si>
  <si>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</si>
  <si>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</si>
  <si>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</si>
  <si>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</si>
  <si>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</si>
  <si>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</si>
  <si>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</si>
  <si>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</si>
  <si>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</si>
  <si>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</si>
  <si>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</si>
  <si>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</si>
  <si>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</si>
  <si>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</si>
  <si>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</si>
  <si>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</si>
  <si>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</si>
  <si>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</si>
  <si>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</si>
  <si>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</si>
  <si>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</si>
  <si>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</si>
  <si>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</si>
  <si>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</si>
  <si>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</si>
  <si>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</si>
  <si>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</si>
  <si>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</si>
  <si>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</si>
  <si>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</si>
  <si>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</si>
  <si>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</si>
  <si>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</si>
  <si>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</si>
  <si>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</si>
  <si>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</si>
  <si>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</si>
  <si>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</si>
  <si>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</si>
  <si>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</si>
  <si>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</si>
  <si>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</si>
  <si>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</si>
  <si>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</si>
  <si>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</si>
  <si>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</si>
  <si>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</si>
  <si>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</si>
  <si>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</si>
  <si>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</si>
  <si>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</si>
  <si>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</si>
  <si>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</si>
  <si>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</si>
  <si>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</si>
  <si>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</si>
  <si>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</si>
  <si>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</si>
  <si>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</si>
  <si>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</si>
  <si>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</si>
  <si>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</si>
  <si>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</si>
  <si>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</si>
  <si>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</si>
  <si>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</si>
  <si>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</si>
  <si>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</si>
  <si>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</si>
  <si>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</si>
  <si>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</si>
  <si>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</si>
  <si>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</si>
  <si>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</si>
  <si>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</si>
  <si>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</si>
  <si>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</si>
  <si>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</si>
  <si>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</si>
  <si>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</si>
  <si>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</si>
  <si>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</si>
  <si>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</si>
  <si>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</si>
  <si>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</si>
  <si>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</si>
  <si>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</si>
  <si>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</si>
  <si>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</si>
  <si>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</si>
  <si>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</si>
  <si>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</si>
  <si>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</si>
  <si>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</si>
  <si>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</si>
  <si>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</si>
  <si>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</si>
  <si>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</si>
  <si>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</si>
  <si>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</si>
  <si>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</si>
  <si>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</si>
  <si>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</si>
  <si>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</si>
  <si>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</si>
  <si>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</si>
  <si>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</si>
  <si>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</si>
  <si>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</si>
  <si>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</si>
  <si>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</si>
  <si>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</si>
  <si>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</si>
  <si>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</si>
  <si>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</si>
  <si>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</si>
  <si>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</si>
  <si>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</si>
  <si>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</si>
  <si>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</si>
  <si>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</si>
  <si>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</si>
  <si>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</si>
  <si>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</si>
  <si>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</si>
  <si>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</si>
  <si>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</si>
  <si>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</si>
  <si>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</si>
  <si>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</si>
  <si>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</si>
  <si>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</si>
  <si>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</si>
  <si>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</si>
  <si>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</si>
  <si>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</si>
  <si>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</si>
  <si>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</si>
  <si>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</si>
  <si>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</si>
  <si>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</si>
  <si>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</si>
  <si>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</si>
  <si>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</si>
  <si>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</si>
  <si>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</si>
  <si>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</si>
  <si>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</si>
  <si>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</si>
  <si>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</si>
  <si>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</si>
  <si>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</si>
  <si>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</si>
  <si>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</si>
  <si>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</si>
  <si>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</si>
  <si>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</si>
  <si>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</si>
  <si>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</si>
  <si>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</si>
  <si>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</si>
  <si>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</si>
  <si>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</si>
  <si>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</si>
  <si>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</si>
  <si>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</si>
  <si>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</si>
  <si>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</si>
  <si>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</si>
  <si>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</si>
  <si>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</si>
  <si>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</si>
  <si>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</si>
  <si>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</si>
  <si>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</si>
  <si>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</si>
  <si>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</si>
  <si>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</si>
  <si>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</si>
  <si>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</si>
  <si>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</si>
  <si>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</si>
  <si>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</si>
  <si>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</si>
  <si>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</si>
  <si>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</si>
  <si>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</si>
  <si>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</si>
  <si>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</si>
  <si>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</si>
  <si>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</si>
  <si>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</si>
  <si>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</si>
  <si>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</si>
  <si>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</si>
  <si>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</si>
  <si>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</si>
  <si>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</si>
  <si>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</si>
  <si>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</si>
  <si>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</si>
  <si>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</si>
  <si>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</si>
  <si>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</si>
  <si>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</si>
  <si>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</si>
  <si>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</si>
  <si>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</si>
  <si>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</si>
  <si>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</si>
  <si>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</si>
  <si>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</si>
  <si>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</si>
  <si>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</si>
  <si>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</si>
  <si>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</si>
  <si>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</si>
  <si>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</si>
  <si>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</si>
  <si>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</si>
  <si>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</si>
  <si>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</si>
  <si>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</si>
  <si>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</si>
  <si>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</si>
  <si>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</si>
  <si>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</si>
  <si>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</si>
  <si>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</si>
  <si>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</si>
  <si>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</si>
  <si>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</si>
  <si>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</si>
  <si>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</si>
  <si>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</si>
  <si>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</si>
  <si>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</si>
  <si>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</si>
  <si>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</si>
  <si>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</si>
  <si>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</si>
  <si>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</si>
  <si>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</si>
  <si>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</si>
  <si>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</si>
  <si>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</si>
  <si>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</si>
  <si>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</si>
  <si>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</si>
  <si>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</si>
  <si>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</si>
  <si>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</si>
  <si>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</si>
  <si>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</si>
  <si>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</si>
  <si>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</si>
  <si>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</si>
  <si>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</si>
  <si>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</si>
  <si>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</si>
  <si>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</si>
  <si>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</si>
  <si>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</si>
  <si>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</si>
  <si>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</si>
  <si>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</si>
  <si>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</si>
  <si>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</si>
  <si>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</si>
  <si>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</si>
  <si>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</si>
  <si>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</si>
  <si>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</si>
  <si>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</si>
  <si>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</si>
  <si>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</si>
  <si>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</si>
  <si>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</si>
  <si>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</si>
  <si>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</si>
  <si>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</si>
  <si>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</si>
  <si>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</si>
  <si>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</si>
  <si>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</si>
  <si>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</si>
  <si>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</si>
  <si>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</si>
  <si>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</si>
  <si>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</si>
  <si>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</si>
  <si>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</si>
  <si>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</si>
  <si>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</si>
  <si>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</si>
  <si>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</si>
  <si>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</si>
  <si>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</si>
  <si>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</si>
  <si>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</si>
  <si>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</si>
  <si>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</si>
  <si>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</si>
  <si>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</si>
  <si>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</si>
  <si>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</si>
  <si>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</si>
  <si>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</si>
  <si>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</si>
  <si>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</si>
  <si>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</si>
  <si>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</si>
  <si>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</si>
  <si>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</si>
  <si>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</si>
  <si>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</si>
  <si>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</si>
  <si>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</si>
  <si>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</si>
  <si>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</si>
  <si>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</si>
  <si>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</si>
  <si>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</si>
  <si>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</si>
  <si>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</si>
  <si>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</si>
  <si>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</si>
  <si>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</si>
  <si>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</si>
  <si>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</si>
  <si>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</si>
  <si>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</si>
  <si>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</si>
  <si>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</si>
  <si>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</si>
  <si>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</si>
  <si>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</si>
  <si>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</si>
  <si>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</si>
  <si>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</si>
  <si>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</si>
  <si>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</si>
  <si>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</si>
  <si>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</si>
  <si>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</si>
  <si>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</si>
  <si>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</si>
  <si>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</si>
  <si>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</si>
  <si>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</si>
  <si>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</si>
  <si>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</si>
  <si>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</si>
  <si>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</si>
  <si>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</si>
  <si>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</si>
  <si>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</si>
  <si>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</si>
  <si>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</si>
  <si>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</si>
  <si>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</si>
  <si>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</si>
  <si>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</si>
  <si>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</si>
  <si>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</si>
  <si>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</si>
  <si>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</si>
  <si>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</si>
  <si>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</si>
  <si>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</si>
  <si>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</si>
  <si>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</si>
  <si>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</si>
  <si>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</si>
  <si>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</si>
  <si>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</si>
  <si>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</si>
  <si>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</si>
  <si>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</si>
  <si>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</si>
  <si>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</si>
  <si>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</si>
  <si>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</si>
  <si>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</si>
  <si>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</si>
  <si>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</si>
  <si>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</si>
  <si>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</si>
  <si>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</si>
  <si>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</si>
  <si>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</si>
  <si>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</si>
  <si>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</si>
  <si>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</si>
  <si>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</si>
  <si>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</si>
  <si>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</si>
  <si>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</si>
  <si>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</si>
  <si>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</si>
  <si>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</si>
  <si>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</si>
  <si>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</si>
  <si>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</si>
  <si>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</si>
  <si>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</si>
  <si>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</si>
  <si>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</si>
  <si>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</si>
  <si>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</si>
  <si>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</si>
  <si>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</si>
  <si>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</si>
  <si>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</si>
  <si>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</si>
  <si>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</si>
  <si>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</si>
  <si>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</si>
  <si>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</si>
  <si>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</si>
  <si>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</si>
  <si>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</si>
  <si>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</si>
  <si>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</si>
  <si>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</si>
  <si>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</si>
  <si>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</si>
  <si>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</si>
  <si>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</si>
  <si>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</si>
  <si>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</si>
  <si>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</si>
  <si>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</si>
  <si>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</si>
  <si>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</si>
  <si>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</si>
  <si>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</si>
  <si>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</si>
  <si>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</si>
  <si>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</si>
  <si>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</si>
  <si>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</si>
  <si>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</si>
  <si>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</si>
  <si>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</si>
  <si>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</si>
  <si>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</si>
  <si>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</si>
  <si>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</si>
  <si>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</si>
  <si>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</si>
  <si>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</si>
  <si>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</si>
  <si>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</si>
  <si>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</si>
  <si>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</si>
  <si>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</si>
  <si>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</si>
  <si>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</si>
  <si>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</si>
  <si>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</si>
  <si>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</si>
  <si>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</si>
  <si>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</si>
  <si>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</si>
  <si>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</si>
  <si>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</si>
  <si>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</si>
  <si>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</si>
  <si>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</si>
  <si>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</si>
  <si>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</si>
  <si>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</si>
  <si>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</si>
  <si>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</si>
  <si>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</si>
  <si>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</si>
  <si>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</si>
  <si>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</si>
  <si>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</si>
  <si>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</si>
  <si>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</si>
  <si>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</si>
  <si>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</si>
  <si>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</si>
  <si>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</si>
  <si>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</si>
  <si>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</si>
  <si>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</si>
  <si>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</si>
  <si>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</si>
  <si>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</si>
  <si>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</si>
  <si>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</si>
  <si>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</si>
  <si>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</si>
  <si>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</si>
  <si>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</si>
  <si>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</si>
  <si>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</si>
  <si>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</si>
  <si>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</si>
  <si>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</si>
  <si>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</si>
  <si>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</si>
  <si>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</si>
  <si>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</si>
  <si>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</si>
  <si>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</si>
  <si>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</si>
  <si>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</si>
  <si>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</si>
  <si>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</si>
  <si>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</si>
  <si>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</si>
  <si>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</si>
  <si>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</si>
  <si>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</si>
  <si>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</si>
  <si>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</si>
  <si>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</si>
  <si>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</si>
  <si>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</si>
  <si>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</si>
  <si>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</si>
  <si>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</si>
  <si>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</si>
  <si>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</si>
  <si>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</si>
  <si>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</si>
  <si>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</si>
  <si>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</si>
  <si>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</si>
  <si>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</si>
  <si>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</si>
  <si>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</si>
  <si>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</si>
  <si>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</si>
  <si>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</si>
  <si>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</si>
  <si>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</si>
  <si>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</si>
  <si>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</si>
  <si>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</si>
  <si>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</si>
  <si>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</si>
  <si>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</si>
  <si>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</si>
  <si>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</si>
  <si>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</si>
  <si>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</si>
  <si>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</si>
  <si>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</si>
  <si>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</si>
  <si>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</si>
  <si>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</si>
  <si>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</si>
  <si>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</si>
  <si>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</si>
  <si>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</si>
  <si>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</si>
  <si>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</si>
  <si>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</si>
  <si>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</si>
  <si>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</si>
  <si>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</si>
  <si>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</si>
  <si>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</si>
  <si>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</si>
  <si>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</si>
  <si>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</si>
  <si>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</si>
  <si>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</si>
  <si>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</si>
  <si>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</si>
  <si>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</si>
  <si>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</si>
  <si>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</si>
  <si>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</si>
  <si>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</si>
  <si>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</si>
  <si>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</si>
  <si>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</si>
  <si>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</si>
  <si>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</si>
  <si>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</si>
  <si>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</si>
  <si>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</si>
  <si>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</si>
  <si>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</si>
  <si>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</si>
  <si>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</si>
  <si>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</si>
  <si>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</si>
  <si>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</si>
  <si>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</si>
  <si>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</si>
  <si>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</si>
  <si>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</si>
  <si>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</si>
  <si>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</si>
  <si>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</si>
  <si>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</si>
  <si>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</si>
  <si>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</si>
  <si>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</si>
  <si>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</si>
  <si>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</si>
  <si>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</si>
  <si>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</si>
  <si>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</si>
  <si>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</si>
  <si>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</si>
  <si>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</si>
  <si>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</si>
  <si>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</si>
  <si>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</si>
  <si>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</si>
  <si>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</si>
  <si>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</si>
  <si>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</si>
  <si>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</si>
  <si>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</si>
  <si>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</si>
  <si>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</si>
  <si>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</si>
  <si>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</si>
  <si>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</si>
  <si>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</si>
  <si>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</si>
  <si>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</si>
  <si>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</si>
  <si>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</si>
  <si>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</si>
  <si>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</si>
  <si>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</si>
  <si>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</si>
  <si>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</si>
  <si>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</si>
  <si>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</si>
  <si>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</si>
  <si>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</si>
  <si>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</si>
  <si>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</si>
  <si>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</si>
  <si>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</si>
  <si>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</si>
  <si>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</si>
  <si>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</si>
  <si>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</si>
  <si>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</si>
  <si>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</si>
  <si>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</si>
  <si>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</si>
  <si>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</si>
  <si>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</si>
  <si>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</si>
  <si>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</si>
  <si>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</si>
  <si>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</si>
  <si>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</si>
  <si>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</si>
  <si>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</si>
  <si>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</si>
  <si>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</si>
  <si>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</si>
  <si>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</si>
  <si>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</si>
  <si>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</si>
  <si>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</si>
  <si>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</si>
  <si>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</si>
  <si>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</si>
  <si>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</si>
  <si>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</si>
  <si>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</si>
  <si>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</si>
  <si>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</si>
  <si>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</si>
  <si>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</si>
  <si>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</si>
  <si>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</si>
  <si>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</si>
  <si>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</si>
  <si>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</si>
  <si>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</si>
  <si>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</si>
  <si>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</si>
  <si>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</si>
  <si>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</si>
  <si>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</si>
  <si>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</si>
  <si>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</si>
  <si>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</si>
  <si>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</si>
  <si>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</si>
  <si>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</si>
  <si>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</si>
  <si>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</si>
  <si>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</si>
  <si>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</si>
  <si>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</si>
  <si>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</si>
  <si>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</si>
  <si>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</si>
  <si>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</si>
  <si>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</si>
  <si>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</si>
  <si>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</si>
  <si>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</si>
  <si>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</si>
  <si>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</si>
  <si>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</si>
  <si>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</si>
  <si>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</si>
  <si>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</si>
  <si>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</si>
  <si>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</si>
  <si>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</si>
  <si>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</si>
  <si>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</si>
  <si>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</si>
  <si>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</si>
  <si>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</si>
  <si>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</si>
  <si>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</si>
  <si>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</si>
  <si>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</si>
  <si>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</si>
  <si>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</si>
  <si>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</si>
  <si>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</si>
  <si>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</si>
  <si>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</si>
  <si>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</si>
  <si>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</si>
  <si>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</si>
  <si>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</si>
  <si>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</si>
  <si>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</si>
  <si>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</si>
  <si>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</si>
  <si>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</si>
  <si>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</si>
  <si>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</si>
  <si>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</si>
  <si>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</si>
  <si>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</si>
  <si>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</si>
  <si>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</si>
  <si>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</si>
  <si>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</si>
  <si>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</si>
  <si>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</si>
  <si>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</si>
  <si>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</si>
  <si>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</si>
  <si>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</si>
  <si>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</si>
  <si>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</si>
  <si>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</si>
  <si>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</si>
  <si>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</si>
  <si>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</si>
  <si>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</si>
  <si>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</si>
  <si>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</si>
  <si>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</si>
  <si>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</si>
  <si>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</si>
  <si>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</si>
  <si>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</si>
  <si>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</si>
  <si>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</si>
  <si>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</si>
  <si>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</si>
  <si>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</si>
  <si>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</si>
  <si>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</si>
  <si>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</si>
  <si>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</si>
  <si>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</si>
  <si>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</si>
  <si>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</si>
  <si>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</si>
  <si>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</si>
  <si>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</si>
  <si>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</si>
  <si>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</si>
  <si>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</si>
  <si>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</si>
  <si>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</si>
  <si>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</si>
  <si>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</si>
  <si>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</si>
  <si>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</si>
  <si>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</si>
  <si>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</si>
  <si>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</si>
  <si>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</si>
  <si>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</si>
  <si>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</si>
  <si>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</si>
  <si>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</si>
  <si>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</si>
  <si>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</si>
  <si>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</si>
  <si>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</si>
  <si>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</si>
  <si>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</si>
  <si>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</si>
  <si>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</si>
  <si>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</si>
  <si>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</si>
  <si>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</si>
  <si>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</si>
  <si>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</si>
  <si>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</si>
  <si>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</si>
  <si>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</si>
  <si>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</si>
  <si>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</si>
  <si>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</si>
  <si>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</si>
  <si>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</si>
  <si>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</si>
  <si>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</si>
  <si>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</si>
  <si>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</si>
  <si>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</si>
  <si>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</si>
  <si>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</si>
  <si>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</si>
  <si>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</si>
  <si>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</si>
  <si>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</si>
  <si>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</si>
  <si>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</si>
  <si>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</si>
  <si>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</si>
  <si>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</si>
  <si>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</si>
  <si>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</si>
  <si>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</si>
  <si>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</si>
  <si>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</si>
  <si>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</si>
  <si>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</si>
  <si>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</si>
  <si>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</si>
  <si>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</si>
  <si>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</si>
  <si>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</si>
  <si>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</si>
  <si>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</si>
  <si>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</si>
  <si>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</si>
  <si>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</si>
  <si>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</si>
  <si>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</si>
  <si>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</si>
  <si>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</si>
  <si>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</si>
  <si>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</si>
  <si>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</si>
  <si>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</si>
  <si>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</si>
  <si>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</si>
  <si>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</si>
  <si>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</si>
  <si>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</si>
  <si>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</si>
  <si>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</si>
  <si>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</si>
  <si>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</si>
  <si>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</si>
  <si>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</si>
  <si>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</si>
  <si>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</si>
  <si>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</si>
  <si>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</si>
  <si>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</si>
  <si>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</si>
  <si>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</si>
  <si>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</si>
  <si>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</si>
  <si>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</si>
  <si>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</si>
  <si>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</si>
  <si>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</si>
  <si>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</si>
  <si>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</si>
  <si>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</si>
  <si>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</si>
  <si>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</si>
  <si>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</si>
  <si>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</si>
  <si>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</si>
  <si>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</si>
  <si>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</si>
  <si>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</si>
  <si>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</si>
  <si>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</si>
  <si>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</si>
  <si>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</si>
  <si>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</si>
  <si>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</si>
  <si>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</si>
  <si>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</si>
  <si>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</si>
  <si>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</si>
  <si>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</si>
  <si>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</si>
  <si>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</si>
  <si>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</si>
  <si>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</si>
  <si>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</si>
  <si>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</si>
  <si>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</si>
  <si>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</si>
  <si>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</si>
  <si>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</si>
  <si>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</si>
  <si>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</si>
  <si>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</si>
  <si>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</si>
  <si>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</si>
  <si>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</si>
  <si>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</si>
  <si>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</si>
  <si>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</si>
  <si>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</si>
  <si>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</si>
  <si>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</si>
  <si>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</si>
  <si>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</si>
  <si>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</si>
  <si>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</si>
  <si>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</si>
  <si>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</si>
  <si>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</si>
  <si>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</si>
  <si>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</si>
  <si>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</si>
  <si>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</si>
  <si>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</si>
  <si>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</si>
  <si>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</si>
  <si>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</si>
  <si>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</si>
  <si>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</si>
  <si>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</si>
  <si>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</si>
  <si>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</si>
  <si>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</si>
  <si>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</si>
  <si>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</si>
  <si>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</si>
  <si>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</si>
  <si>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</si>
  <si>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</si>
  <si>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</si>
  <si>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</si>
  <si>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</si>
  <si>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</si>
  <si>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</si>
  <si>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</si>
  <si>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</si>
  <si>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</si>
  <si>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</si>
  <si>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</si>
  <si>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</si>
  <si>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</si>
  <si>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</si>
  <si>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</si>
  <si>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</si>
  <si>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</si>
  <si>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</si>
  <si>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</si>
  <si>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</si>
  <si>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</si>
  <si>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</si>
  <si>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</si>
  <si>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</si>
  <si>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</si>
  <si>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</si>
  <si>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</si>
  <si>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</si>
  <si>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</si>
  <si>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</si>
  <si>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</si>
  <si>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</si>
  <si>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</si>
  <si>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</si>
  <si>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</si>
  <si>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</si>
  <si>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</si>
  <si>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</si>
  <si>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</si>
  <si>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</si>
  <si>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</si>
  <si>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</si>
  <si>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</si>
  <si>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</si>
  <si>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</si>
  <si>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</si>
  <si>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</si>
  <si>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</si>
  <si>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</si>
  <si>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</si>
  <si>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</si>
  <si>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</si>
  <si>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</si>
  <si>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</si>
  <si>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</si>
  <si>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</si>
  <si>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</si>
  <si>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</si>
  <si>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</si>
  <si>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</si>
  <si>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</si>
  <si>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</si>
  <si>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</si>
  <si>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</si>
  <si>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</si>
  <si>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</si>
  <si>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</si>
  <si>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</si>
  <si>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</si>
  <si>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</si>
  <si>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</si>
  <si>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</si>
  <si>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</si>
  <si>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</si>
  <si>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</si>
  <si>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</si>
  <si>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</si>
  <si>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</si>
  <si>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</si>
  <si>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</si>
  <si>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</si>
  <si>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</si>
  <si>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</si>
  <si>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</si>
  <si>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</si>
  <si>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</si>
  <si>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</si>
  <si>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</si>
  <si>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</si>
  <si>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</si>
  <si>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</si>
  <si>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</si>
  <si>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</si>
  <si>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</si>
  <si>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</si>
  <si>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</si>
  <si>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</si>
  <si>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</si>
  <si>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</si>
  <si>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</si>
  <si>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</si>
  <si>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</si>
  <si>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</si>
  <si>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</si>
  <si>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</si>
  <si>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</si>
  <si>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</si>
  <si>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</si>
  <si>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</si>
  <si>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</si>
  <si>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</si>
  <si>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</si>
  <si>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</si>
  <si>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</si>
  <si>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</si>
  <si>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</si>
  <si>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</si>
  <si>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</si>
  <si>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</si>
  <si>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</si>
  <si>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</si>
  <si>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</si>
  <si>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</si>
  <si>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</si>
  <si>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</si>
  <si>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</si>
  <si>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</si>
  <si>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</si>
  <si>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</si>
  <si>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</si>
  <si>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</si>
  <si>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</si>
  <si>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</si>
  <si>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</si>
  <si>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</si>
  <si>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</si>
  <si>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</si>
  <si>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</si>
  <si>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</si>
  <si>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</si>
  <si>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</si>
  <si>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</si>
  <si>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</si>
  <si>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</si>
  <si>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</si>
  <si>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</si>
  <si>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</si>
  <si>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</si>
  <si>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</si>
  <si>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</si>
  <si>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</si>
  <si>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</si>
  <si>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</si>
  <si>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</si>
  <si>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</si>
  <si>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</si>
  <si>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</si>
  <si>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</si>
  <si>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</si>
  <si>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</si>
  <si>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</si>
  <si>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</si>
  <si>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</si>
  <si>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</si>
  <si>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</si>
  <si>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</si>
  <si>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</si>
  <si>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</si>
  <si>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</si>
  <si>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</si>
  <si>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</si>
  <si>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</si>
  <si>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</si>
  <si>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</si>
  <si>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</si>
  <si>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</si>
  <si>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</si>
  <si>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</si>
  <si>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</si>
  <si>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</si>
  <si>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</si>
  <si>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</si>
  <si>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</si>
  <si>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</si>
  <si>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</si>
  <si>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</si>
  <si>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</si>
  <si>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</si>
  <si>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</si>
  <si>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</si>
  <si>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</si>
  <si>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</si>
  <si>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</si>
  <si>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</si>
  <si>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</si>
  <si>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</si>
  <si>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</si>
  <si>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</si>
  <si>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</si>
  <si>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</si>
  <si>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</si>
  <si>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</si>
  <si>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</si>
  <si>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</si>
  <si>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</si>
  <si>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</si>
  <si>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</si>
  <si>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</si>
  <si>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</si>
  <si>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</si>
  <si>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</si>
  <si>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</si>
  <si>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</si>
  <si>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</si>
  <si>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</si>
  <si>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</si>
  <si>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</si>
  <si>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</si>
  <si>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</si>
  <si>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</si>
  <si>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</si>
  <si>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</si>
  <si>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</si>
  <si>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</si>
  <si>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</si>
  <si>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</si>
  <si>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</si>
  <si>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</si>
  <si>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</si>
  <si>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</si>
  <si>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</si>
  <si>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</si>
  <si>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</si>
  <si>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</si>
  <si>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</si>
  <si>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</si>
  <si>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</si>
  <si>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</si>
  <si>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</si>
  <si>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</si>
  <si>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</si>
  <si>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</si>
  <si>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</si>
  <si>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</si>
  <si>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</si>
  <si>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</si>
  <si>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</si>
  <si>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</si>
  <si>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</si>
  <si>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</si>
  <si>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</si>
  <si>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</si>
  <si>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</si>
  <si>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</si>
  <si>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</si>
  <si>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</si>
  <si>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</si>
  <si>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</si>
  <si>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</si>
  <si>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</si>
  <si>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</si>
  <si>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</si>
  <si>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</si>
  <si>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</si>
  <si>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</si>
  <si>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</si>
  <si>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</si>
  <si>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</si>
  <si>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</si>
  <si>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</si>
  <si>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</si>
  <si>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</si>
  <si>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</si>
  <si>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</si>
  <si>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</si>
  <si>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</si>
  <si>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</si>
  <si>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</si>
  <si>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</si>
  <si>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</si>
  <si>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</si>
  <si>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</si>
  <si>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</si>
  <si>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</si>
  <si>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</si>
  <si>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</si>
  <si>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</si>
  <si>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</si>
  <si>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</si>
  <si>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</si>
  <si>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</si>
  <si>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</si>
  <si>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</si>
  <si>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</si>
  <si>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</si>
  <si>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</si>
  <si>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</si>
  <si>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</si>
  <si>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</si>
  <si>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</si>
  <si>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</si>
  <si>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</si>
  <si>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</si>
  <si>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</si>
  <si>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</si>
  <si>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</si>
  <si>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</si>
  <si>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</si>
  <si>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</si>
  <si>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</si>
  <si>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</si>
  <si>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</si>
  <si>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</si>
  <si>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</si>
  <si>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</si>
  <si>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</si>
  <si>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</si>
  <si>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</si>
  <si>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</si>
  <si>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</si>
  <si>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</si>
  <si>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</si>
  <si>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</si>
  <si>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</si>
  <si>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</si>
  <si>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</si>
  <si>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</si>
  <si>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</si>
  <si>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</si>
  <si>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</si>
  <si>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</si>
  <si>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</si>
  <si>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</si>
  <si>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</si>
  <si>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</si>
  <si>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</si>
  <si>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</si>
  <si>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</si>
  <si>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</si>
  <si>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</si>
  <si>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</si>
  <si>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</si>
  <si>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</si>
  <si>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</si>
  <si>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</si>
  <si>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</si>
  <si>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</si>
  <si>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</si>
  <si>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</si>
  <si>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</si>
  <si>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</si>
  <si>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</si>
  <si>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</si>
  <si>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</si>
  <si>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</si>
  <si>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</si>
  <si>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</si>
  <si>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</si>
  <si>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</si>
  <si>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</si>
  <si>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</si>
  <si>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</si>
  <si>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</si>
  <si>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</si>
  <si>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</si>
  <si>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</si>
  <si>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</si>
  <si>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</si>
  <si>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</si>
  <si>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</si>
  <si>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</si>
  <si>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</si>
  <si>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</si>
  <si>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</si>
  <si>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</si>
  <si>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</si>
  <si>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</si>
  <si>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</si>
  <si>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</si>
  <si>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</si>
  <si>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</si>
  <si>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</si>
  <si>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</si>
  <si>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</si>
  <si>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</si>
  <si>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</si>
  <si>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</si>
  <si>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</si>
  <si>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</si>
  <si>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</si>
  <si>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</si>
  <si>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</si>
  <si>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</si>
  <si>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</si>
  <si>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</si>
  <si>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</si>
  <si>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</si>
  <si>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</si>
  <si>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</si>
  <si>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</si>
  <si>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</si>
  <si>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</si>
  <si>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</si>
  <si>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</si>
  <si>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</si>
  <si>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</si>
  <si>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</si>
  <si>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</si>
  <si>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</si>
  <si>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</si>
  <si>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</si>
  <si>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</si>
  <si>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</si>
  <si>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</si>
  <si>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</si>
  <si>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</si>
  <si>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</si>
  <si>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</si>
  <si>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</si>
  <si>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</si>
  <si>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</si>
  <si>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</si>
  <si>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</si>
  <si>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</si>
  <si>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</si>
  <si>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</si>
  <si>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</si>
  <si>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</si>
  <si>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</si>
  <si>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</si>
  <si>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</si>
  <si>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</si>
  <si>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</si>
  <si>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</si>
  <si>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</si>
  <si>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</si>
  <si>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</si>
  <si>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</si>
  <si>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</si>
  <si>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</si>
  <si>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</si>
  <si>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</si>
  <si>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</si>
  <si>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</si>
  <si>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</si>
  <si>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</si>
  <si>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</si>
  <si>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</si>
  <si>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</si>
  <si>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</si>
  <si>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</si>
  <si>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</si>
  <si>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</si>
  <si>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</si>
  <si>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</si>
  <si>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</si>
  <si>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</si>
  <si>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</si>
  <si>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</si>
  <si>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</si>
  <si>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</si>
  <si>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</si>
  <si>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</si>
  <si>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</si>
  <si>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</si>
  <si>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</si>
  <si>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</si>
  <si>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</si>
  <si>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</si>
  <si>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</si>
  <si>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</si>
  <si>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</si>
  <si>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</si>
  <si>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</si>
  <si>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</si>
  <si>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</si>
  <si>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</si>
  <si>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</si>
  <si>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</si>
  <si>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</si>
  <si>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</si>
  <si>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</si>
  <si>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</si>
  <si>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</si>
  <si>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</si>
  <si>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</si>
  <si>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</si>
  <si>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</si>
  <si>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</si>
  <si>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</si>
  <si>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</si>
  <si>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</si>
  <si>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</si>
  <si>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</si>
  <si>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</si>
  <si>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</si>
  <si>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</si>
  <si>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</si>
  <si>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</si>
  <si>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</si>
  <si>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</si>
  <si>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</si>
  <si>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</si>
  <si>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</si>
  <si>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</si>
  <si>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</si>
  <si>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</si>
  <si>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</si>
  <si>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</si>
  <si>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</si>
  <si>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</si>
  <si>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</si>
  <si>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</si>
  <si>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</si>
  <si>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</si>
  <si>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</si>
  <si>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</si>
  <si>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</si>
  <si>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</si>
  <si>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</si>
  <si>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</si>
  <si>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</si>
  <si>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</si>
  <si>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</si>
  <si>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</si>
  <si>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</si>
  <si>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</si>
  <si>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</si>
  <si>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</si>
  <si>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</si>
  <si>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</si>
  <si>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</si>
  <si>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</si>
  <si>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</si>
  <si>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</si>
  <si>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</si>
  <si>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</si>
  <si>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</si>
  <si>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</si>
  <si>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</si>
  <si>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</si>
  <si>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</si>
  <si>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</si>
  <si>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</si>
  <si>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</si>
  <si>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</si>
  <si>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</si>
  <si>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</si>
  <si>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</si>
  <si>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</si>
  <si>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</si>
  <si>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</si>
  <si>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</si>
  <si>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</si>
  <si>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</si>
  <si>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</si>
  <si>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</si>
  <si>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</si>
  <si>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</si>
  <si>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</si>
  <si>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</si>
  <si>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</si>
  <si>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</si>
  <si>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</si>
  <si>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</si>
  <si>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</si>
  <si>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</si>
  <si>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</si>
  <si>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</si>
  <si>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</si>
  <si>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</si>
  <si>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</si>
  <si>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</si>
  <si>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</si>
  <si>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</si>
  <si>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</si>
  <si>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</si>
  <si>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</si>
  <si>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</si>
  <si>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</si>
  <si>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</si>
  <si>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</si>
  <si>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</si>
  <si>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</si>
  <si>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</si>
  <si>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</si>
  <si>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</si>
  <si>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</si>
  <si>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</si>
  <si>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</si>
  <si>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</si>
  <si>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</si>
  <si>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</si>
  <si>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</si>
  <si>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</si>
  <si>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</si>
  <si>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</si>
  <si>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</si>
  <si>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</si>
  <si>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</si>
  <si>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</si>
  <si>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</si>
  <si>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</si>
  <si>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</si>
  <si>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</si>
  <si>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</si>
  <si>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</si>
  <si>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</si>
  <si>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</si>
  <si>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</si>
  <si>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</si>
  <si>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</si>
  <si>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</si>
  <si>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</si>
  <si>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</si>
  <si>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</si>
  <si>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</si>
  <si>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</si>
  <si>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</si>
  <si>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</si>
  <si>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</si>
  <si>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</si>
  <si>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</si>
  <si>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</si>
  <si>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</si>
  <si>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</si>
  <si>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</si>
  <si>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</si>
  <si>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</si>
  <si>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</si>
  <si>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</si>
  <si>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</si>
  <si>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</si>
  <si>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</si>
  <si>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</si>
  <si>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</si>
  <si>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</si>
  <si>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</si>
  <si>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</si>
  <si>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</si>
  <si>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</si>
  <si>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</si>
  <si>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</si>
  <si>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</si>
  <si>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</si>
  <si>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</si>
  <si>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</si>
  <si>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</si>
  <si>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</si>
  <si>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</si>
  <si>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</si>
  <si>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</si>
  <si>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</si>
  <si>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</si>
  <si>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</si>
  <si>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</si>
  <si>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</si>
  <si>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</si>
  <si>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</si>
  <si>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</si>
  <si>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</si>
  <si>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</si>
  <si>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</si>
  <si>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</si>
  <si>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</si>
  <si>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</si>
  <si>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</si>
  <si>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</si>
  <si>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</si>
  <si>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</si>
  <si>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</si>
  <si>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</si>
  <si>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</si>
  <si>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</si>
  <si>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</si>
  <si>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</si>
  <si>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</si>
  <si>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</si>
  <si>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</si>
  <si>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</si>
  <si>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</si>
  <si>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</si>
  <si>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</si>
  <si>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</si>
  <si>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</si>
  <si>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</si>
  <si>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</si>
  <si>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</si>
  <si>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</si>
  <si>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</si>
  <si>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</si>
  <si>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</si>
  <si>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</si>
  <si>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</si>
  <si>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</si>
  <si>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</si>
  <si>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</si>
  <si>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</si>
  <si>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</si>
  <si>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</si>
  <si>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</si>
  <si>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</si>
  <si>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</si>
  <si>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</si>
  <si>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</si>
  <si>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</si>
  <si>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</si>
  <si>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</si>
  <si>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</si>
  <si>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</si>
  <si>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</si>
  <si>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</si>
  <si>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</si>
  <si>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</si>
  <si>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</si>
  <si>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</si>
  <si>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</si>
  <si>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</si>
  <si>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</si>
  <si>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</si>
  <si>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</si>
  <si>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</si>
  <si>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</si>
  <si>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</si>
  <si>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</si>
  <si>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</si>
  <si>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</si>
  <si>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</si>
  <si>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</si>
  <si>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</si>
  <si>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</si>
  <si>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</si>
  <si>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</si>
  <si>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</si>
  <si>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</si>
  <si>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</si>
  <si>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</si>
  <si>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</si>
  <si>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</si>
  <si>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</si>
  <si>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</si>
  <si>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</si>
  <si>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</si>
  <si>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</si>
  <si>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</si>
  <si>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</si>
  <si>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</si>
  <si>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</si>
  <si>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</si>
  <si>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</si>
  <si>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</si>
  <si>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</si>
  <si>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</si>
  <si>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</si>
  <si>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</si>
  <si>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</si>
  <si>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</si>
  <si>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</si>
  <si>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</si>
  <si>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</si>
  <si>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</si>
  <si>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</si>
  <si>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</si>
  <si>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</si>
  <si>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</si>
  <si>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</si>
  <si>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</si>
  <si>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</si>
  <si>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</si>
  <si>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</si>
  <si>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</si>
  <si>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</si>
  <si>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</si>
  <si>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</si>
  <si>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</si>
  <si>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</si>
  <si>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</si>
  <si>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</si>
  <si>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</si>
  <si>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</si>
  <si>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</si>
  <si>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</si>
  <si>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</si>
  <si>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</si>
  <si>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</si>
  <si>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</si>
  <si>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</si>
  <si>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</si>
  <si>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</si>
  <si>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</si>
  <si>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</si>
  <si>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</si>
  <si>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</si>
  <si>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</si>
  <si>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</si>
  <si>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</si>
  <si>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</si>
  <si>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</si>
  <si>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</si>
  <si>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</si>
  <si>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</si>
  <si>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</si>
  <si>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</si>
  <si>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</si>
  <si>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</si>
  <si>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</si>
  <si>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</si>
  <si>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</si>
  <si>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</si>
  <si>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</si>
  <si>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</si>
  <si>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</si>
  <si>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</si>
  <si>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</si>
  <si>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</si>
  <si>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</si>
  <si>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</si>
  <si>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</si>
  <si>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</si>
  <si>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</si>
  <si>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</si>
  <si>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</si>
  <si>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</si>
  <si>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</si>
  <si>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</si>
  <si>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</si>
  <si>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</si>
  <si>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</si>
  <si>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</si>
  <si>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</si>
  <si>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</si>
  <si>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</si>
  <si>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</si>
  <si>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</si>
  <si>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</si>
  <si>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</si>
  <si>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</si>
  <si>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</si>
  <si>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</si>
  <si>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</si>
  <si>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</si>
  <si>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</si>
  <si>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</si>
  <si>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</si>
  <si>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</si>
  <si>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</si>
  <si>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</si>
  <si>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</si>
  <si>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</si>
  <si>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</si>
  <si>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</si>
  <si>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</si>
  <si>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</si>
  <si>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</si>
  <si>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</si>
  <si>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</si>
  <si>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</si>
  <si>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</si>
  <si>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</si>
  <si>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</si>
  <si>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</si>
  <si>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</si>
  <si>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</si>
  <si>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</si>
  <si>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</si>
  <si>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</si>
  <si>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</si>
  <si>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</si>
  <si>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</si>
  <si>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</si>
  <si>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</si>
  <si>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</si>
  <si>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</si>
  <si>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</si>
  <si>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</si>
  <si>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</si>
  <si>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</si>
  <si>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</si>
  <si>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</si>
  <si>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</si>
  <si>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</si>
  <si>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</si>
  <si>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</si>
  <si>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</si>
  <si>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</si>
  <si>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</si>
  <si>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</si>
  <si>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</si>
  <si>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</si>
  <si>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</si>
  <si>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</si>
  <si>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</si>
  <si>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</si>
  <si>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</si>
  <si>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</si>
  <si>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</si>
  <si>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</si>
  <si>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</si>
  <si>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</si>
  <si>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</si>
  <si>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</si>
  <si>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</si>
  <si>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</si>
  <si>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</si>
  <si>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</si>
  <si>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</si>
  <si>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</si>
  <si>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</si>
  <si>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</si>
  <si>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</si>
  <si>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</si>
  <si>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</si>
  <si>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</si>
  <si>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</si>
  <si>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</si>
  <si>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</si>
  <si>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</si>
  <si>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</si>
  <si>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</si>
  <si>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</si>
  <si>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</si>
  <si>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</si>
  <si>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</si>
  <si>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</si>
  <si>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</si>
  <si>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</si>
  <si>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</si>
  <si>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</si>
  <si>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</si>
  <si>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</si>
  <si>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</si>
  <si>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</si>
  <si>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</si>
  <si>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</si>
  <si>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</si>
  <si>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</si>
  <si>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</si>
  <si>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</si>
  <si>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</si>
  <si>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</si>
  <si>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</si>
  <si>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</si>
  <si>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</si>
  <si>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</si>
  <si>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</si>
  <si>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</si>
  <si>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</si>
  <si>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</si>
  <si>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</si>
  <si>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</si>
  <si>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</si>
  <si>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</si>
  <si>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</si>
  <si>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</si>
  <si>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</si>
  <si>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</si>
  <si>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</si>
  <si>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</si>
  <si>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</si>
  <si>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</si>
  <si>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</si>
  <si>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</si>
  <si>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</si>
  <si>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</si>
  <si>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</si>
  <si>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</si>
  <si>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</si>
  <si>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</si>
  <si>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</si>
  <si>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</si>
  <si>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</si>
  <si>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</si>
  <si>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</si>
  <si>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</si>
  <si>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</si>
  <si>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</si>
  <si>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</si>
  <si>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</si>
  <si>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</si>
  <si>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</si>
  <si>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</si>
  <si>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</si>
  <si>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</si>
  <si>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</si>
  <si>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</si>
  <si>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</si>
  <si>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</si>
  <si>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</si>
  <si>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</si>
  <si>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</si>
  <si>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</si>
  <si>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</si>
  <si>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</si>
  <si>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</si>
  <si>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</si>
  <si>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</si>
  <si>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</si>
  <si>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</si>
  <si>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</si>
  <si>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</si>
  <si>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</si>
  <si>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</si>
  <si>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</si>
  <si>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</si>
  <si>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</si>
  <si>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</si>
  <si>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</si>
  <si>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</si>
  <si>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</si>
  <si>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</si>
  <si>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</si>
  <si>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</si>
  <si>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</si>
  <si>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</si>
  <si>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</si>
  <si>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</si>
  <si>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</si>
  <si>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</si>
  <si>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</si>
  <si>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</si>
  <si>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</si>
  <si>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</si>
  <si>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</si>
  <si>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</si>
  <si>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</si>
  <si>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</si>
  <si>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</si>
  <si>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</si>
  <si>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</si>
  <si>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</si>
  <si>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</si>
  <si>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</si>
  <si>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</si>
  <si>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</si>
  <si>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</si>
  <si>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</si>
  <si>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</si>
  <si>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</si>
  <si>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</si>
  <si>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</si>
  <si>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</si>
  <si>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</si>
  <si>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</si>
  <si>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</si>
  <si>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</si>
  <si>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</si>
  <si>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</si>
  <si>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</si>
  <si>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</si>
  <si>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</si>
  <si>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</si>
  <si>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</si>
  <si>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</si>
  <si>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</si>
  <si>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</si>
  <si>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</si>
  <si>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</si>
  <si>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</si>
  <si>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</si>
  <si>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</si>
  <si>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</si>
  <si>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</si>
  <si>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</si>
  <si>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</si>
  <si>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</si>
  <si>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</si>
  <si>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</si>
  <si>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</si>
  <si>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</si>
  <si>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</si>
  <si>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</si>
  <si>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</si>
  <si>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</si>
  <si>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</si>
  <si>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</si>
  <si>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</si>
  <si>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</si>
  <si>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</si>
  <si>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</si>
  <si>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</si>
  <si>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</si>
  <si>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</si>
  <si>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</si>
  <si>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</si>
  <si>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</si>
  <si>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</si>
  <si>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</si>
  <si>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</si>
  <si>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</si>
  <si>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</si>
  <si>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</si>
  <si>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</si>
  <si>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</si>
  <si>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</si>
  <si>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</si>
  <si>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</si>
  <si>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</si>
  <si>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</si>
  <si>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</si>
  <si>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</si>
  <si>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</si>
  <si>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</si>
  <si>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</si>
  <si>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</si>
  <si>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</si>
  <si>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</si>
  <si>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</si>
  <si>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</si>
  <si>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</si>
  <si>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</si>
  <si>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</si>
  <si>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</si>
  <si>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</si>
  <si>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</si>
  <si>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</si>
  <si>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</si>
  <si>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</si>
  <si>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</si>
  <si>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</si>
  <si>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</si>
  <si>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</si>
  <si>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</si>
  <si>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</si>
  <si>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</si>
  <si>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</si>
  <si>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</si>
  <si>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</si>
  <si>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</si>
  <si>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</si>
  <si>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</si>
  <si>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</si>
  <si>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</si>
  <si>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</si>
  <si>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</si>
  <si>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</si>
  <si>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</si>
  <si>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</si>
  <si>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</si>
  <si>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</si>
  <si>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</si>
  <si>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</si>
  <si>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</si>
  <si>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</si>
  <si>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</si>
  <si>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</si>
  <si>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</si>
  <si>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</si>
  <si>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</si>
  <si>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</si>
  <si>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</si>
  <si>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</si>
  <si>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</si>
  <si>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</si>
  <si>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</si>
  <si>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</si>
  <si>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</si>
  <si>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</si>
  <si>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</si>
  <si>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</si>
  <si>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</si>
  <si>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</si>
  <si>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</si>
  <si>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</si>
  <si>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</si>
  <si>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</si>
  <si>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</si>
  <si>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</si>
  <si>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</si>
  <si>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</si>
  <si>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</si>
  <si>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</si>
  <si>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</si>
  <si>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</si>
  <si>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</si>
  <si>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</si>
  <si>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</si>
  <si>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</si>
  <si>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</si>
  <si>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</si>
  <si>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</si>
  <si>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</si>
  <si>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</si>
  <si>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</si>
  <si>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</si>
  <si>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</si>
  <si>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</si>
  <si>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</si>
  <si>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</si>
  <si>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</si>
  <si>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</si>
  <si>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</si>
  <si>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</si>
  <si>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</si>
  <si>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</si>
  <si>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</si>
  <si>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</si>
  <si>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</si>
  <si>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</si>
  <si>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</si>
  <si>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</si>
  <si>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</si>
  <si>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</si>
  <si>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</si>
  <si>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</si>
  <si>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</si>
  <si>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</si>
  <si>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</si>
  <si>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</si>
  <si>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</si>
  <si>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</si>
  <si>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</si>
  <si>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</si>
  <si>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</si>
  <si>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</si>
  <si>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</si>
  <si>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</si>
  <si>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</si>
  <si>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</si>
  <si>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</si>
  <si>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</si>
  <si>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</si>
  <si>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</si>
  <si>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</si>
  <si>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</si>
  <si>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</si>
  <si>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</si>
  <si>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</si>
  <si>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</si>
  <si>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</si>
  <si>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</si>
  <si>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</si>
  <si>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</si>
  <si>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</si>
  <si>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</si>
  <si>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</si>
  <si>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</si>
  <si>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</si>
  <si>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</si>
  <si>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</si>
  <si>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</si>
  <si>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</si>
  <si>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</si>
  <si>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</si>
  <si>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</si>
  <si>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</si>
  <si>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</si>
  <si>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</si>
  <si>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</si>
  <si>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</si>
  <si>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</si>
  <si>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</si>
  <si>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</si>
  <si>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</si>
  <si>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</si>
  <si>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</si>
  <si>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</si>
  <si>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</si>
  <si>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</si>
  <si>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</si>
  <si>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</si>
  <si>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</si>
  <si>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</si>
  <si>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</si>
  <si>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</si>
  <si>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</si>
  <si>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</si>
  <si>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</si>
  <si>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</si>
  <si>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</si>
  <si>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</si>
  <si>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</si>
  <si>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</si>
  <si>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</si>
  <si>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</si>
  <si>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</si>
  <si>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</si>
  <si>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</si>
  <si>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</si>
  <si>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</si>
  <si>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</si>
  <si>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</si>
  <si>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</si>
  <si>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</si>
  <si>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</si>
  <si>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</si>
  <si>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</si>
  <si>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</si>
  <si>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</si>
  <si>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</si>
  <si>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</si>
  <si>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</si>
  <si>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</si>
  <si>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</si>
  <si>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</si>
  <si>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</si>
  <si>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</si>
  <si>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</si>
  <si>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</si>
  <si>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</si>
  <si>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</si>
  <si>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</si>
  <si>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</si>
  <si>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</si>
  <si>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</si>
  <si>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</si>
  <si>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</si>
  <si>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</si>
  <si>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</si>
  <si>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</si>
  <si>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</si>
  <si>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</si>
  <si>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</si>
  <si>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</si>
  <si>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</si>
  <si>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</si>
  <si>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</si>
  <si>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</si>
  <si>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</si>
  <si>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</si>
  <si>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</si>
  <si>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</si>
  <si>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</si>
  <si>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</si>
  <si>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</si>
  <si>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</si>
  <si>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</si>
  <si>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</si>
  <si>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</si>
  <si>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</si>
  <si>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</si>
  <si>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</si>
  <si>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</si>
  <si>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</si>
  <si>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</si>
  <si>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</si>
  <si>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</si>
  <si>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</si>
  <si>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</si>
  <si>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</si>
  <si>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</si>
  <si>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</si>
  <si>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</si>
  <si>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</si>
  <si>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</si>
  <si>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</si>
  <si>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</si>
  <si>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</si>
  <si>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</si>
  <si>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</si>
  <si>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</si>
  <si>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</si>
  <si>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</si>
  <si>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</si>
  <si>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</si>
  <si>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</si>
  <si>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</si>
  <si>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</si>
  <si>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</si>
  <si>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</si>
  <si>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</si>
  <si>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</si>
  <si>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</si>
  <si>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</si>
  <si>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</si>
  <si>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</si>
  <si>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</si>
  <si>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</si>
  <si>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</si>
  <si>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</si>
  <si>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</si>
  <si>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</si>
  <si>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</si>
  <si>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</si>
  <si>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</si>
  <si>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</si>
  <si>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</si>
  <si>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</si>
  <si>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</si>
  <si>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</si>
  <si>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</si>
  <si>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</si>
  <si>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</si>
  <si>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</si>
  <si>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</si>
  <si>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</si>
  <si>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</si>
  <si>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</si>
  <si>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</si>
  <si>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</si>
  <si>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</si>
  <si>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</si>
  <si>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</si>
  <si>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</si>
  <si>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</si>
  <si>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</si>
  <si>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</si>
  <si>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</si>
  <si>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</si>
  <si>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</si>
  <si>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</si>
  <si>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</si>
  <si>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</si>
  <si>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</si>
  <si>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</si>
  <si>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</si>
  <si>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</si>
  <si>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</si>
  <si>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</si>
  <si>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</si>
  <si>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</si>
  <si>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</si>
  <si>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</si>
  <si>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</si>
  <si>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</si>
  <si>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</si>
  <si>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</si>
  <si>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</si>
  <si>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</si>
  <si>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</si>
  <si>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</si>
  <si>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</si>
  <si>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</si>
  <si>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</si>
  <si>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</si>
  <si>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</si>
  <si>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</si>
  <si>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</si>
  <si>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</si>
  <si>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</si>
  <si>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</si>
  <si>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</si>
  <si>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</si>
  <si>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</si>
  <si>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</si>
  <si>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</si>
  <si>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</si>
  <si>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</si>
  <si>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</si>
  <si>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</si>
  <si>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</si>
  <si>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</si>
  <si>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</si>
  <si>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</si>
  <si>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</si>
  <si>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</si>
  <si>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</si>
  <si>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</si>
  <si>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</si>
  <si>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</si>
  <si>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</si>
  <si>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</si>
  <si>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</si>
  <si>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</si>
  <si>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</si>
  <si>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</si>
  <si>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</si>
  <si>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</si>
  <si>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</si>
  <si>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</si>
  <si>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</si>
  <si>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</si>
  <si>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</si>
  <si>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</si>
  <si>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</si>
  <si>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</si>
  <si>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</si>
  <si>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</si>
  <si>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</si>
  <si>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</si>
  <si>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</si>
  <si>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</si>
  <si>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</si>
  <si>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</si>
  <si>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</si>
  <si>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</si>
  <si>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</si>
  <si>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</si>
  <si>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</si>
  <si>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</si>
  <si>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</si>
  <si>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</si>
  <si>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</si>
  <si>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</si>
  <si>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</si>
  <si>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</si>
  <si>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</si>
  <si>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</si>
  <si>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</si>
  <si>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</si>
  <si>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</si>
  <si>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</si>
  <si>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</si>
  <si>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</si>
  <si>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</si>
  <si>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</si>
  <si>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</si>
  <si>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</si>
  <si>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</si>
  <si>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</si>
  <si>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</si>
  <si>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</si>
  <si>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</si>
  <si>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</si>
  <si>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</si>
  <si>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</si>
  <si>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</si>
  <si>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</si>
  <si>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</si>
  <si>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</si>
  <si>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</si>
  <si>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</si>
  <si>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</si>
  <si>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</si>
  <si>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</si>
  <si>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</si>
  <si>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</si>
  <si>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</si>
  <si>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</si>
  <si>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</si>
  <si>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</si>
  <si>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</si>
  <si>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</si>
  <si>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</si>
  <si>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</si>
  <si>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</si>
  <si>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</si>
  <si>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</si>
  <si>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</si>
  <si>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</si>
  <si>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</si>
  <si>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</si>
  <si>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</si>
  <si>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</si>
  <si>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</si>
  <si>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</si>
  <si>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</si>
  <si>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</si>
  <si>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</si>
  <si>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</si>
  <si>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</si>
  <si>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</si>
  <si>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</si>
  <si>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</si>
  <si>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</si>
  <si>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</si>
  <si>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</si>
  <si>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</si>
  <si>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</si>
  <si>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</si>
  <si>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</si>
  <si>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</si>
  <si>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</si>
  <si>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</si>
  <si>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</si>
  <si>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</si>
  <si>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</si>
  <si>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</si>
  <si>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</si>
  <si>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</si>
  <si>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</si>
  <si>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</si>
  <si>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</si>
  <si>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</si>
  <si>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</si>
  <si>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</si>
  <si>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</si>
  <si>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</si>
  <si>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</si>
  <si>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</si>
  <si>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</si>
  <si>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</si>
  <si>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</si>
  <si>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</si>
  <si>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</si>
  <si>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</si>
  <si>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</si>
  <si>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</si>
  <si>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</si>
  <si>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</si>
  <si>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</si>
  <si>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</si>
  <si>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</si>
  <si>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</si>
  <si>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</si>
  <si>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</si>
  <si>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</si>
  <si>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</si>
  <si>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</si>
  <si>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</si>
  <si>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</si>
  <si>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</si>
  <si>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</si>
  <si>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</si>
  <si>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</si>
  <si>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</si>
  <si>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</si>
  <si>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</si>
  <si>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</si>
  <si>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</si>
  <si>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</si>
  <si>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</si>
  <si>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</si>
  <si>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</si>
  <si>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</si>
  <si>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</si>
  <si>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</si>
  <si>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</si>
  <si>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</si>
  <si>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</si>
  <si>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</si>
  <si>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</si>
  <si>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</si>
  <si>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</si>
  <si>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</si>
  <si>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</si>
  <si>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</si>
  <si>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</si>
  <si>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</si>
  <si>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</si>
  <si>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</si>
  <si>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</si>
  <si>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</si>
  <si>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</si>
  <si>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</si>
  <si>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</si>
  <si>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</si>
  <si>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</si>
  <si>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</si>
  <si>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</si>
  <si>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</si>
  <si>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</si>
  <si>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</si>
  <si>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</si>
  <si>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</si>
  <si>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</si>
  <si>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</si>
  <si>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</si>
  <si>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</si>
  <si>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</si>
  <si>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</si>
  <si>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</si>
  <si>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</si>
  <si>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</si>
  <si>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</si>
  <si>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</si>
  <si>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</si>
  <si>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</si>
  <si>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</si>
  <si>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</si>
  <si>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</si>
  <si>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</si>
  <si>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</si>
  <si>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</si>
  <si>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</si>
  <si>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</si>
  <si>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</si>
  <si>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</si>
  <si>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</si>
  <si>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</si>
  <si>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</si>
  <si>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</si>
  <si>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</si>
  <si>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</si>
  <si>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</si>
  <si>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</si>
  <si>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</si>
  <si>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</si>
  <si>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</si>
  <si>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</si>
  <si>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</si>
  <si>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</si>
  <si>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</si>
  <si>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</si>
  <si>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</si>
  <si>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</si>
  <si>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</si>
  <si>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</si>
  <si>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</si>
  <si>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</si>
  <si>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</si>
  <si>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</si>
  <si>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</si>
  <si>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</si>
  <si>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</si>
  <si>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</si>
  <si>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</si>
  <si>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</si>
  <si>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</si>
  <si>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</si>
  <si>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</si>
  <si>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</si>
  <si>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</si>
  <si>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</si>
  <si>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</si>
  <si>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</si>
  <si>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</si>
  <si>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</si>
  <si>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</si>
  <si>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</si>
  <si>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</si>
  <si>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</si>
  <si>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</si>
  <si>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</si>
  <si>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</si>
  <si>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</si>
  <si>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</si>
  <si>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</si>
  <si>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</si>
  <si>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</si>
  <si>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</si>
  <si>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</si>
  <si>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</si>
  <si>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</si>
  <si>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</si>
  <si>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</si>
  <si>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</si>
  <si>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</si>
  <si>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</si>
  <si>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</si>
  <si>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</si>
  <si>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</si>
  <si>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</si>
  <si>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</si>
  <si>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</si>
  <si>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</si>
  <si>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</si>
  <si>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</si>
  <si>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</si>
  <si>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</si>
  <si>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</si>
  <si>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</si>
  <si>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</si>
  <si>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</si>
  <si>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</si>
  <si>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</si>
  <si>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</si>
  <si>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</si>
  <si>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</si>
  <si>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</si>
  <si>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</si>
  <si>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</si>
  <si>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</si>
  <si>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</si>
  <si>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</si>
  <si>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</si>
  <si>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</si>
  <si>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</si>
  <si>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</si>
  <si>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</si>
  <si>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</si>
  <si>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</si>
  <si>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</si>
  <si>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</si>
  <si>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</si>
  <si>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</si>
  <si>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</si>
  <si>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</si>
  <si>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</si>
  <si>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</si>
  <si>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</si>
  <si>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</si>
  <si>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</si>
  <si>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</si>
  <si>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</si>
  <si>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</si>
  <si>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</si>
  <si>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</si>
  <si>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</si>
  <si>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</si>
  <si>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</si>
  <si>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</si>
  <si>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</si>
  <si>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</si>
  <si>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</si>
  <si>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</si>
  <si>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</si>
  <si>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</si>
  <si>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</si>
  <si>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</si>
  <si>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</si>
  <si>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</si>
  <si>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</si>
  <si>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</si>
  <si>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</si>
  <si>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</si>
  <si>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</si>
  <si>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</si>
  <si>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</si>
  <si>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</si>
  <si>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</si>
  <si>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</si>
  <si>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</si>
  <si>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</si>
  <si>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</si>
  <si>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</si>
  <si>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</si>
  <si>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</si>
  <si>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</si>
  <si>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</si>
  <si>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</si>
  <si>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</si>
  <si>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</si>
  <si>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</si>
  <si>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</si>
  <si>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</si>
  <si>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</si>
  <si>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</si>
  <si>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</si>
  <si>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</si>
  <si>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</si>
  <si>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</si>
  <si>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</si>
  <si>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</si>
  <si>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</si>
  <si>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</si>
  <si>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</si>
  <si>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</si>
  <si>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</si>
  <si>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</si>
  <si>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</si>
  <si>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</si>
  <si>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</si>
  <si>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</si>
  <si>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</si>
  <si>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</si>
  <si>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</si>
  <si>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</si>
  <si>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</si>
  <si>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</si>
  <si>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</si>
  <si>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</si>
  <si>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</si>
  <si>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</si>
  <si>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</si>
  <si>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</si>
  <si>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</si>
  <si>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</si>
  <si>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</si>
  <si>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</si>
  <si>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</si>
  <si>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</si>
  <si>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</si>
  <si>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</si>
  <si>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</si>
  <si>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</si>
  <si>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</si>
  <si>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</si>
  <si>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</si>
  <si>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</si>
  <si>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</si>
  <si>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</si>
  <si>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</si>
  <si>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</si>
  <si>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</si>
  <si>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</si>
  <si>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</si>
  <si>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</si>
  <si>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</si>
  <si>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</si>
  <si>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</si>
  <si>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</si>
  <si>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</si>
  <si>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</si>
  <si>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</si>
  <si>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</si>
  <si>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</si>
  <si>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</si>
  <si>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</si>
  <si>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</si>
  <si>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</si>
  <si>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</si>
  <si>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</si>
  <si>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</si>
  <si>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</si>
  <si>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</si>
  <si>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</si>
  <si>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</si>
  <si>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</si>
  <si>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</si>
  <si>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</si>
  <si>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</si>
  <si>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</si>
  <si>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</si>
  <si>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</si>
  <si>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</si>
  <si>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</si>
  <si>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</si>
  <si>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</si>
  <si>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</si>
  <si>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</si>
  <si>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</si>
  <si>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</si>
  <si>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</si>
  <si>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</si>
  <si>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</si>
  <si>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</si>
  <si>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</si>
  <si>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</si>
  <si>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</si>
  <si>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</si>
  <si>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</si>
  <si>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</si>
  <si>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</si>
  <si>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</si>
  <si>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</si>
  <si>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</si>
  <si>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</si>
  <si>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</si>
  <si>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</si>
  <si>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</si>
  <si>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</si>
  <si>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</si>
  <si>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</si>
  <si>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</si>
  <si>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</si>
  <si>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</si>
  <si>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</si>
  <si>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</si>
  <si>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</si>
  <si>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</si>
  <si>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</si>
  <si>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</si>
  <si>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</si>
  <si>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</si>
  <si>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</si>
  <si>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</si>
  <si>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</si>
  <si>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</si>
  <si>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</si>
  <si>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</si>
  <si>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</si>
  <si>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</si>
  <si>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</si>
  <si>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</si>
  <si>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</si>
  <si>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</si>
  <si>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</si>
  <si>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</si>
  <si>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</si>
  <si>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</si>
  <si>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</si>
  <si>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</si>
  <si>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</si>
  <si>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</si>
  <si>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</si>
  <si>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</si>
  <si>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</si>
  <si>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</si>
  <si>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</si>
  <si>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</si>
  <si>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</si>
  <si>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</si>
  <si>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</si>
  <si>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</si>
  <si>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</si>
  <si>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</si>
  <si>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</si>
  <si>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</si>
  <si>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</si>
  <si>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</si>
  <si>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</si>
  <si>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</si>
  <si>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</si>
  <si>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</si>
  <si>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</si>
  <si>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</si>
  <si>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</si>
  <si>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</si>
  <si>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</si>
  <si>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</si>
  <si>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</si>
  <si>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</si>
  <si>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</si>
  <si>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</si>
  <si>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</si>
  <si>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</si>
  <si>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</si>
  <si>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</si>
  <si>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</si>
  <si>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</si>
  <si>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</si>
  <si>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</si>
  <si>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</si>
  <si>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</si>
  <si>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</si>
  <si>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</si>
  <si>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</si>
  <si>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</si>
  <si>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</si>
  <si>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</si>
  <si>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</si>
  <si>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</si>
  <si>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</si>
  <si>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</si>
  <si>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</si>
  <si>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</si>
  <si>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</si>
  <si>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</si>
  <si>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</si>
  <si>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</si>
  <si>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</si>
  <si>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</si>
  <si>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</si>
  <si>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</si>
  <si>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</si>
  <si>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</si>
  <si>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</si>
  <si>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</si>
  <si>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</si>
  <si>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</si>
  <si>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</si>
  <si>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</si>
  <si>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</si>
  <si>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</si>
  <si>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</si>
  <si>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</si>
  <si>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</si>
  <si>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</si>
  <si>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</si>
  <si>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</si>
  <si>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</si>
  <si>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</si>
  <si>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</si>
  <si>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</si>
  <si>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</si>
  <si>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</si>
  <si>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</si>
  <si>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</si>
  <si>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</si>
  <si>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</si>
  <si>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</si>
  <si>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</si>
  <si>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</si>
  <si>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</si>
  <si>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</si>
  <si>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</si>
  <si>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</si>
  <si>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</si>
  <si>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</si>
  <si>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</si>
  <si>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</si>
  <si>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</si>
  <si>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</si>
  <si>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</si>
  <si>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</si>
  <si>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</si>
  <si>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</si>
  <si>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</si>
  <si>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</si>
  <si>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</si>
  <si>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</si>
  <si>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</si>
  <si>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</si>
  <si>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</si>
  <si>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</si>
  <si>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</si>
  <si>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</si>
  <si>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</si>
  <si>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</si>
  <si>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</si>
  <si>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</si>
  <si>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</si>
  <si>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</si>
  <si>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</si>
  <si>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</si>
  <si>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</si>
  <si>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</si>
  <si>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</si>
  <si>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</si>
  <si>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</si>
  <si>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</si>
  <si>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</si>
  <si>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</si>
  <si>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</si>
  <si>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</si>
  <si>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</si>
  <si>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</si>
  <si>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</si>
  <si>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</si>
  <si>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</si>
  <si>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</si>
  <si>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</si>
  <si>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</si>
  <si>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</si>
  <si>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</si>
  <si>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</si>
  <si>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</si>
  <si>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</si>
  <si>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</si>
  <si>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</si>
  <si>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</si>
  <si>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</si>
  <si>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</si>
  <si>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</si>
  <si>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</si>
  <si>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</si>
  <si>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</si>
  <si>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</si>
  <si>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</si>
  <si>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</si>
  <si>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</si>
  <si>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</si>
  <si>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</si>
  <si>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</si>
  <si>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</si>
  <si>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</si>
  <si>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</si>
  <si>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</si>
  <si>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</si>
  <si>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</si>
  <si>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</si>
  <si>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</si>
  <si>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</si>
  <si>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</si>
  <si>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</si>
  <si>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</si>
  <si>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</si>
  <si>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</si>
  <si>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</si>
  <si>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</si>
  <si>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</si>
  <si>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</si>
  <si>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</si>
  <si>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</si>
  <si>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</si>
  <si>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</si>
  <si>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</si>
  <si>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</si>
  <si>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</si>
  <si>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</si>
  <si>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</si>
  <si>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</si>
  <si>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</si>
  <si>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</si>
  <si>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</si>
  <si>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</si>
  <si>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</si>
  <si>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</si>
  <si>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</si>
  <si>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</si>
  <si>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</si>
  <si>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</si>
  <si>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</si>
  <si>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</si>
  <si>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</si>
  <si>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</si>
  <si>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</si>
  <si>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</si>
  <si>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</si>
  <si>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</si>
  <si>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</si>
  <si>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</si>
  <si>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</si>
  <si>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</si>
  <si>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</si>
  <si>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</si>
  <si>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</si>
  <si>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</si>
  <si>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</si>
  <si>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</si>
  <si>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</si>
  <si>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</si>
  <si>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</si>
  <si>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</si>
  <si>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</si>
  <si>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</si>
  <si>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</si>
  <si>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</si>
  <si>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</si>
  <si>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</si>
  <si>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</si>
  <si>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</si>
  <si>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</si>
  <si>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</si>
  <si>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</si>
  <si>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</si>
  <si>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</si>
  <si>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</si>
  <si>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</si>
  <si>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</si>
  <si>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</si>
  <si>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</si>
  <si>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</si>
  <si>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</si>
  <si>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</si>
  <si>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</si>
  <si>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</si>
  <si>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</si>
  <si>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</si>
  <si>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</si>
  <si>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</si>
  <si>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</si>
  <si>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</si>
  <si>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</si>
  <si>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</si>
  <si>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</si>
  <si>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</si>
  <si>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</si>
  <si>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</si>
  <si>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</si>
  <si>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</si>
  <si>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</si>
  <si>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</si>
  <si>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</si>
  <si>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</si>
  <si>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</si>
  <si>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</si>
  <si>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</si>
  <si>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</si>
  <si>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</si>
  <si>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</si>
  <si>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</si>
  <si>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</si>
  <si>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</si>
  <si>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</si>
  <si>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</si>
  <si>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</si>
  <si>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</si>
  <si>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</si>
  <si>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</si>
  <si>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</si>
  <si>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</si>
  <si>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</si>
  <si>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</si>
  <si>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</si>
  <si>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</si>
  <si>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</si>
  <si>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</si>
  <si>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</si>
  <si>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</si>
  <si>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</si>
  <si>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</si>
  <si>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</si>
  <si>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</si>
  <si>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</si>
  <si>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</si>
  <si>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</si>
  <si>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</si>
  <si>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</si>
  <si>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</si>
  <si>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</si>
  <si>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</si>
  <si>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</si>
  <si>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</si>
  <si>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</si>
  <si>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</si>
  <si>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</si>
  <si>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</si>
  <si>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</si>
  <si>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</si>
  <si>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</si>
  <si>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</si>
  <si>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</si>
  <si>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</si>
  <si>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</si>
  <si>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</si>
  <si>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</si>
  <si>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</si>
  <si>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</si>
  <si>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</si>
  <si>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</si>
  <si>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</si>
  <si>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</si>
  <si>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</si>
  <si>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</si>
  <si>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</si>
  <si>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</si>
  <si>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</si>
  <si>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</si>
  <si>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</si>
  <si>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</si>
  <si>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</si>
  <si>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</si>
  <si>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</si>
  <si>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</si>
  <si>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</si>
  <si>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</si>
  <si>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</si>
  <si>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</si>
  <si>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</si>
  <si>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</si>
  <si>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</si>
  <si>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</si>
  <si>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</si>
  <si>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</si>
  <si>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</si>
  <si>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</si>
  <si>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</si>
  <si>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</si>
  <si>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</si>
  <si>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</si>
  <si>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</si>
  <si>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</si>
  <si>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</si>
  <si>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</si>
  <si>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</si>
  <si>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</si>
  <si>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</si>
  <si>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</si>
  <si>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</si>
  <si>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</si>
  <si>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</si>
  <si>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</si>
  <si>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</si>
  <si>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</si>
  <si>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</si>
  <si>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</si>
  <si>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</si>
  <si>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</si>
  <si>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</si>
  <si>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</si>
  <si>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</si>
  <si>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</si>
  <si>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</si>
  <si>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</si>
  <si>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</si>
  <si>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</si>
  <si>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</si>
  <si>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</si>
  <si>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</si>
  <si>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</si>
  <si>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</si>
  <si>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</si>
  <si>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</si>
  <si>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</si>
  <si>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</si>
  <si>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</si>
  <si>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</si>
  <si>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</si>
  <si>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</si>
  <si>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</si>
  <si>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</si>
  <si>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</si>
  <si>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</si>
  <si>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</si>
  <si>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</si>
  <si>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</si>
  <si>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</si>
  <si>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</si>
  <si>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</si>
  <si>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</si>
  <si>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</si>
  <si>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</si>
  <si>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</si>
  <si>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</si>
  <si>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</si>
  <si>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</si>
  <si>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</si>
  <si>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</si>
  <si>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</si>
  <si>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</si>
  <si>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</si>
  <si>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</si>
  <si>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</si>
  <si>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</si>
  <si>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</si>
  <si>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</si>
  <si>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</si>
  <si>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</si>
  <si>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</si>
  <si>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</si>
  <si>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</si>
  <si>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</si>
  <si>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</si>
  <si>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</si>
  <si>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</si>
  <si>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</si>
  <si>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</si>
  <si>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</si>
  <si>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</si>
  <si>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</si>
  <si>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</si>
  <si>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</si>
  <si>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</si>
  <si>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</si>
  <si>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</si>
  <si>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</si>
  <si>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</si>
  <si>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</si>
  <si>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</si>
  <si>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</si>
  <si>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</si>
  <si>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</si>
  <si>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</si>
  <si>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</si>
  <si>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</si>
  <si>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</si>
  <si>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</si>
  <si>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</si>
  <si>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</si>
  <si>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</si>
  <si>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</si>
  <si>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</si>
  <si>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</si>
  <si>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</si>
  <si>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</si>
  <si>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</si>
  <si>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</si>
  <si>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</si>
  <si>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</si>
  <si>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</si>
  <si>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</si>
  <si>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</si>
  <si>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</si>
  <si>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</si>
  <si>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</si>
  <si>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</si>
  <si>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</si>
  <si>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</si>
  <si>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</si>
  <si>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</si>
  <si>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</si>
  <si>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</si>
  <si>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</si>
  <si>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</si>
  <si>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</si>
  <si>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</si>
  <si>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</si>
  <si>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</si>
  <si>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</si>
  <si>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</si>
  <si>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</si>
  <si>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</si>
  <si>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</si>
  <si>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</si>
  <si>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</si>
  <si>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</si>
  <si>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</si>
  <si>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</si>
  <si>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</si>
  <si>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</si>
  <si>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</si>
  <si>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</si>
  <si>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</si>
  <si>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</si>
  <si>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</si>
  <si>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</si>
  <si>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</si>
  <si>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</si>
  <si>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</si>
  <si>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</si>
  <si>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</si>
  <si>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</si>
  <si>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</si>
  <si>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</si>
  <si>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</si>
  <si>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</si>
  <si>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</si>
  <si>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</si>
  <si>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</si>
  <si>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</si>
  <si>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</si>
  <si>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</si>
  <si>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</si>
  <si>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</si>
  <si>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</si>
  <si>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</si>
  <si>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</si>
  <si>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</si>
  <si>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</si>
  <si>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</si>
  <si>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</si>
  <si>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</si>
  <si>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</si>
  <si>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</si>
  <si>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</si>
  <si>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</si>
  <si>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</si>
  <si>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</si>
  <si>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</si>
  <si>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</si>
  <si>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</si>
  <si>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</si>
  <si>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</si>
  <si>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</si>
  <si>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</si>
  <si>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</si>
  <si>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</si>
  <si>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</si>
  <si>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</si>
  <si>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</si>
  <si>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</si>
  <si>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</si>
  <si>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</si>
  <si>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</si>
  <si>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</si>
  <si>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</si>
  <si>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</si>
  <si>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</si>
  <si>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</si>
  <si>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</si>
  <si>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</si>
  <si>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</si>
  <si>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</si>
  <si>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</si>
  <si>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</si>
  <si>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</si>
  <si>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</si>
  <si>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</si>
  <si>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</si>
  <si>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</si>
  <si>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</si>
  <si>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</si>
  <si>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</si>
  <si>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</si>
  <si>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</si>
  <si>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</si>
  <si>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</si>
  <si>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</si>
  <si>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</si>
  <si>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</si>
  <si>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</si>
  <si>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</si>
  <si>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</si>
  <si>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</si>
  <si>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</si>
  <si>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</si>
  <si>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</si>
  <si>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</si>
  <si>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</si>
  <si>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</si>
  <si>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</si>
  <si>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</si>
  <si>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</si>
  <si>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</si>
  <si>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</si>
  <si>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</si>
  <si>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</si>
  <si>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</si>
  <si>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</si>
  <si>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</si>
  <si>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</si>
  <si>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</si>
  <si>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</si>
  <si>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</si>
  <si>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</si>
  <si>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</si>
  <si>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</si>
  <si>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</si>
  <si>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</si>
  <si>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</si>
  <si>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</si>
  <si>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</si>
  <si>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</si>
  <si>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</si>
  <si>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</si>
  <si>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</si>
  <si>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</si>
  <si>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</si>
  <si>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</si>
  <si>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</si>
  <si>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</si>
  <si>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</si>
  <si>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</si>
  <si>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</si>
  <si>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</si>
  <si>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</si>
  <si>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</si>
  <si>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</si>
  <si>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</si>
  <si>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</si>
  <si>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</si>
  <si>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</si>
  <si>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</si>
  <si>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</si>
  <si>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</si>
  <si>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</si>
  <si>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</si>
  <si>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</si>
  <si>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</si>
  <si>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</si>
  <si>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</si>
  <si>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</si>
  <si>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</si>
  <si>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</si>
  <si>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</si>
  <si>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</si>
  <si>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</si>
  <si>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</si>
  <si>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</si>
  <si>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</si>
  <si>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</si>
  <si>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</si>
  <si>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</si>
  <si>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</si>
  <si>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</si>
  <si>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</si>
  <si>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</si>
  <si>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</si>
  <si>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</si>
  <si>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</si>
  <si>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</si>
  <si>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</si>
  <si>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</si>
  <si>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</si>
  <si>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</si>
  <si>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</si>
  <si>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</si>
  <si>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</si>
  <si>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</si>
  <si>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</si>
  <si>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</si>
  <si>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</si>
  <si>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</si>
  <si>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</si>
  <si>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</si>
  <si>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</si>
  <si>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</si>
  <si>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</si>
  <si>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</si>
  <si>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</si>
  <si>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</si>
  <si>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</si>
  <si>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</si>
  <si>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</si>
  <si>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</si>
  <si>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</si>
  <si>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</si>
  <si>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</si>
  <si>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</si>
  <si>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</si>
  <si>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</si>
  <si>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</si>
  <si>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</si>
  <si>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</si>
  <si>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</si>
  <si>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</si>
  <si>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</si>
  <si>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</si>
  <si>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</si>
  <si>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</si>
  <si>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</si>
  <si>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</si>
  <si>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</si>
  <si>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</si>
  <si>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</si>
  <si>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</si>
  <si>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</si>
  <si>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</si>
  <si>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</si>
  <si>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</si>
  <si>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</si>
  <si>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</si>
  <si>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</si>
  <si>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</si>
  <si>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</si>
  <si>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</si>
  <si>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</si>
  <si>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</si>
  <si>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</si>
  <si>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</si>
  <si>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</si>
  <si>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</si>
  <si>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</si>
  <si>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</si>
  <si>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</si>
  <si>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</si>
  <si>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</si>
  <si>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</si>
  <si>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</si>
  <si>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</si>
  <si>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</si>
  <si>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</si>
  <si>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</si>
  <si>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</si>
  <si>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</si>
  <si>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</si>
  <si>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</si>
  <si>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</si>
  <si>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</si>
  <si>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</si>
  <si>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</si>
  <si>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</si>
  <si>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</si>
  <si>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</si>
  <si>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</si>
  <si>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</si>
  <si>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</si>
  <si>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</si>
  <si>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</si>
  <si>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</si>
  <si>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</si>
  <si>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</si>
  <si>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</si>
  <si>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</si>
  <si>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</si>
  <si>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</si>
  <si>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</si>
  <si>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</si>
  <si>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</si>
  <si>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</si>
  <si>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</si>
  <si>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</si>
  <si>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</si>
  <si>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</si>
  <si>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</si>
  <si>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</si>
  <si>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</si>
  <si>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</si>
  <si>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</si>
  <si>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</si>
  <si>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</si>
  <si>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</si>
  <si>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</si>
  <si>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</si>
  <si>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</si>
  <si>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</si>
  <si>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</si>
  <si>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</si>
  <si>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</si>
  <si>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</si>
  <si>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</si>
  <si>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</si>
  <si>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</si>
  <si>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</si>
  <si>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</si>
  <si>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</si>
  <si>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</si>
  <si>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</si>
  <si>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</si>
  <si>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</si>
  <si>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</si>
  <si>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</si>
  <si>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</si>
  <si>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</si>
  <si>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</si>
  <si>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</si>
  <si>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</si>
  <si>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</si>
  <si>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</si>
  <si>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</si>
  <si>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</si>
  <si>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</si>
  <si>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</si>
  <si>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</si>
  <si>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</si>
  <si>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</si>
  <si>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</si>
  <si>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</si>
  <si>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</si>
  <si>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</si>
  <si>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</si>
  <si>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</si>
  <si>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</si>
  <si>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</si>
  <si>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</si>
  <si>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</si>
  <si>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</si>
  <si>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</si>
  <si>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</si>
  <si>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</si>
  <si>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</si>
  <si>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</si>
  <si>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</si>
  <si>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</si>
  <si>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</si>
  <si>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</si>
  <si>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</si>
  <si>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</si>
  <si>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</si>
  <si>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</si>
  <si>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</si>
  <si>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</si>
  <si>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</si>
  <si>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</si>
  <si>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</si>
  <si>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</si>
  <si>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</si>
  <si>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</si>
  <si>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</si>
  <si>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</si>
  <si>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</si>
  <si>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</si>
  <si>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</si>
  <si>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</si>
  <si>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</si>
  <si>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</si>
  <si>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</si>
  <si>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</si>
  <si>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</si>
  <si>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</si>
  <si>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</si>
  <si>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</si>
  <si>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</si>
  <si>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</si>
  <si>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</si>
  <si>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</si>
  <si>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</si>
  <si>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</si>
  <si>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</si>
  <si>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</si>
  <si>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</si>
  <si>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</si>
  <si>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</si>
  <si>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</si>
  <si>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</si>
  <si>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</si>
  <si>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</si>
  <si>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</si>
  <si>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</si>
  <si>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</si>
  <si>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</si>
  <si>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</si>
  <si>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</si>
  <si>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</si>
  <si>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</si>
  <si>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</si>
  <si>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</si>
  <si>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</si>
  <si>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</si>
  <si>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</si>
  <si>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</si>
  <si>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</si>
  <si>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</si>
  <si>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</si>
  <si>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</si>
  <si>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</si>
  <si>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</si>
  <si>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</si>
  <si>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</si>
  <si>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</si>
  <si>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</si>
  <si>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</si>
  <si>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</si>
  <si>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</si>
  <si>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</si>
  <si>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</si>
  <si>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</si>
  <si>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</si>
  <si>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</si>
  <si>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</si>
  <si>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</si>
  <si>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</si>
  <si>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</si>
  <si>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</si>
  <si>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</si>
  <si>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</si>
  <si>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</si>
  <si>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</si>
  <si>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</si>
  <si>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</si>
  <si>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</si>
  <si>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</si>
  <si>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</si>
  <si>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</si>
  <si>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</si>
  <si>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</si>
  <si>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</si>
  <si>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</si>
  <si>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</si>
  <si>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</si>
  <si>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</si>
  <si>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</si>
  <si>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</si>
  <si>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</si>
  <si>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</si>
  <si>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</si>
  <si>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</si>
  <si>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</si>
  <si>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</si>
  <si>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</si>
  <si>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</si>
  <si>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</si>
  <si>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</si>
  <si>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</si>
  <si>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</si>
  <si>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</si>
  <si>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</si>
  <si>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</si>
  <si>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</si>
  <si>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</si>
  <si>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</si>
  <si>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</si>
  <si>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</si>
  <si>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</si>
  <si>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</si>
  <si>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</si>
  <si>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</si>
  <si>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</si>
  <si>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</si>
  <si>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</si>
  <si>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</si>
  <si>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</si>
  <si>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</si>
  <si>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</si>
  <si>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</si>
  <si>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</si>
  <si>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</si>
  <si>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</si>
  <si>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</si>
  <si>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</si>
  <si>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</si>
  <si>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</si>
  <si>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</si>
  <si>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</si>
  <si>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</si>
  <si>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</si>
  <si>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</si>
  <si>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</si>
  <si>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</si>
  <si>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</si>
  <si>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</si>
  <si>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</si>
  <si>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</si>
  <si>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</si>
  <si>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</si>
  <si>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</si>
  <si>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</si>
  <si>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</si>
  <si>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</si>
  <si>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</si>
  <si>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</si>
  <si>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</si>
  <si>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</si>
  <si>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</si>
  <si>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</si>
  <si>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</si>
  <si>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</si>
  <si>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</si>
  <si>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</si>
  <si>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</si>
  <si>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</si>
  <si>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</si>
  <si>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</si>
  <si>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</si>
  <si>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</si>
  <si>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</si>
  <si>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</si>
  <si>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</si>
  <si>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</si>
  <si>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</si>
  <si>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</si>
  <si>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</si>
  <si>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</si>
  <si>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</si>
  <si>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</si>
  <si>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</si>
  <si>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</si>
  <si>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</si>
  <si>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</si>
  <si>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</si>
  <si>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</si>
  <si>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</si>
  <si>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</si>
  <si>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</si>
  <si>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</si>
  <si>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</si>
  <si>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</si>
  <si>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</si>
  <si>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</si>
  <si>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</si>
  <si>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</si>
  <si>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</si>
  <si>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</si>
  <si>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</si>
  <si>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</si>
  <si>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</si>
  <si>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</si>
  <si>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</si>
  <si>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</si>
  <si>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</si>
  <si>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</si>
  <si>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</si>
  <si>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</si>
  <si>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</si>
  <si>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</si>
  <si>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</si>
  <si>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</si>
  <si>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</si>
  <si>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</si>
  <si>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</si>
  <si>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</si>
  <si>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</si>
  <si>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</si>
  <si>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</si>
  <si>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</si>
  <si>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</si>
  <si>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</si>
  <si>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</si>
  <si>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</si>
  <si>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</si>
  <si>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</si>
  <si>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</si>
  <si>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</si>
  <si>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</si>
  <si>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</si>
  <si>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</si>
  <si>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</si>
  <si>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</si>
  <si>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</si>
  <si>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</si>
  <si>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</si>
  <si>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</si>
  <si>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</si>
  <si>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</si>
  <si>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</si>
  <si>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</si>
  <si>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</si>
  <si>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</si>
  <si>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</si>
  <si>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</si>
  <si>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</si>
  <si>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</si>
  <si>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</si>
  <si>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</si>
  <si>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</si>
  <si>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</si>
  <si>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</si>
  <si>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</si>
  <si>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</si>
  <si>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</si>
  <si>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</si>
  <si>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</si>
  <si>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</si>
  <si>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</si>
  <si>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</si>
  <si>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</si>
  <si>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</si>
  <si>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</si>
  <si>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</si>
  <si>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</si>
  <si>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</si>
  <si>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</si>
  <si>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</si>
  <si>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</si>
  <si>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</si>
  <si>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</si>
  <si>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</si>
  <si>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</si>
  <si>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</si>
  <si>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</si>
  <si>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</si>
  <si>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</si>
  <si>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</si>
  <si>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</si>
  <si>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</si>
  <si>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</si>
  <si>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</si>
  <si>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</si>
  <si>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</si>
  <si>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</si>
  <si>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</si>
  <si>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</si>
  <si>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</si>
  <si>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</si>
  <si>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</si>
  <si>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</si>
  <si>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</si>
  <si>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</si>
  <si>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</si>
  <si>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</si>
  <si>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</si>
  <si>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</si>
  <si>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</si>
  <si>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</si>
  <si>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</si>
  <si>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</si>
  <si>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</si>
  <si>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</si>
  <si>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</si>
  <si>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</si>
  <si>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</si>
  <si>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</si>
  <si>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</si>
  <si>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</si>
  <si>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</si>
  <si>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</si>
  <si>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</si>
  <si>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</si>
  <si>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</si>
  <si>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</si>
  <si>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</si>
  <si>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</si>
  <si>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</si>
  <si>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</si>
  <si>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</si>
  <si>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</si>
  <si>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</si>
  <si>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</si>
  <si>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</si>
  <si>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</si>
  <si>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</si>
  <si>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</si>
  <si>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</si>
  <si>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</si>
  <si>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</si>
  <si>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</si>
  <si>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</si>
  <si>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</si>
  <si>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</si>
  <si>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</si>
  <si>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</si>
  <si>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</si>
  <si>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</si>
  <si>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</si>
  <si>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</si>
  <si>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</si>
  <si>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</si>
  <si>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</si>
  <si>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</si>
  <si>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</si>
  <si>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</si>
  <si>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</si>
  <si>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</si>
  <si>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</si>
  <si>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</si>
  <si>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</si>
  <si>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</si>
  <si>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</si>
  <si>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</si>
  <si>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</si>
  <si>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</si>
  <si>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</si>
  <si>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</si>
  <si>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</si>
  <si>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</si>
  <si>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</si>
  <si>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</si>
  <si>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</si>
  <si>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</si>
  <si>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</si>
  <si>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</si>
  <si>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</si>
  <si>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</si>
  <si>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</si>
  <si>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</si>
  <si>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</si>
  <si>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</si>
  <si>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</si>
  <si>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</si>
  <si>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</si>
  <si>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</si>
  <si>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</si>
  <si>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</si>
  <si>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</si>
  <si>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</si>
  <si>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</si>
  <si>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</si>
  <si>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</si>
  <si>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</si>
  <si>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</si>
  <si>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</si>
  <si>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</si>
  <si>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</si>
  <si>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</si>
  <si>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</si>
  <si>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</si>
  <si>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</si>
  <si>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</si>
  <si>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</si>
  <si>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</si>
  <si>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</si>
  <si>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</si>
  <si>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</si>
  <si>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</si>
  <si>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</si>
  <si>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</si>
  <si>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</si>
  <si>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</si>
  <si>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</si>
  <si>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</si>
  <si>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</si>
  <si>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</si>
  <si>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</si>
  <si>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</si>
  <si>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</si>
  <si>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</si>
  <si>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</si>
  <si>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</si>
  <si>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</si>
  <si>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</si>
  <si>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</si>
  <si>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</si>
  <si>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</si>
  <si>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</si>
  <si>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</si>
  <si>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</si>
  <si>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</si>
  <si>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</si>
  <si>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</si>
  <si>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</si>
  <si>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</si>
  <si>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</si>
  <si>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</si>
  <si>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</si>
  <si>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</si>
  <si>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</si>
  <si>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</si>
  <si>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</si>
  <si>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</si>
  <si>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</si>
  <si>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</si>
  <si>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</si>
  <si>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</si>
  <si>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</si>
  <si>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</si>
  <si>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</si>
  <si>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</si>
  <si>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</si>
  <si>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</si>
  <si>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</si>
  <si>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</si>
  <si>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</si>
  <si>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</si>
  <si>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</si>
  <si>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</si>
  <si>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</si>
  <si>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</si>
  <si>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</si>
  <si>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</si>
  <si>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</si>
  <si>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</si>
  <si>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</si>
  <si>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</si>
  <si>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</si>
  <si>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</si>
  <si>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</si>
  <si>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</si>
  <si>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</si>
  <si>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</si>
  <si>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</si>
  <si>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</si>
  <si>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</si>
  <si>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</si>
  <si>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</si>
  <si>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</si>
  <si>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</si>
  <si>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</si>
  <si>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</si>
  <si>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</si>
  <si>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</si>
  <si>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</si>
  <si>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</si>
  <si>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</si>
  <si>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</si>
  <si>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</si>
  <si>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</si>
  <si>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</si>
  <si>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</si>
  <si>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</si>
  <si>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</si>
  <si>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</si>
  <si>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</si>
  <si>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</si>
  <si>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</si>
  <si>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</si>
  <si>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</si>
  <si>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</si>
  <si>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</si>
  <si>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</si>
  <si>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</si>
  <si>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</si>
  <si>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</si>
  <si>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</si>
  <si>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</si>
  <si>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</si>
  <si>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</si>
  <si>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</si>
  <si>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</si>
  <si>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</si>
  <si>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</si>
  <si>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</si>
  <si>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</si>
  <si>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</si>
  <si>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</si>
  <si>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</si>
  <si>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</si>
  <si>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</si>
  <si>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</si>
  <si>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</si>
  <si>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</si>
  <si>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</si>
  <si>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</si>
  <si>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</si>
  <si>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</si>
  <si>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</si>
  <si>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</si>
  <si>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</si>
  <si>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</si>
  <si>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</si>
  <si>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</si>
  <si>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</si>
  <si>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</si>
  <si>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</si>
  <si>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</si>
  <si>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</si>
  <si>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</si>
  <si>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</si>
  <si>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</si>
  <si>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</si>
  <si>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</si>
  <si>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</si>
  <si>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</si>
  <si>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</si>
  <si>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</si>
  <si>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</si>
  <si>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</si>
  <si>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</si>
  <si>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</si>
  <si>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</si>
  <si>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</si>
  <si>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</si>
  <si>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</si>
  <si>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</si>
  <si>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</si>
  <si>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</si>
  <si>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</si>
  <si>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</si>
  <si>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</si>
  <si>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</si>
  <si>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</si>
  <si>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</si>
  <si>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</si>
  <si>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</si>
  <si>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</si>
  <si>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</si>
  <si>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</si>
  <si>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</si>
  <si>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</si>
  <si>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</si>
  <si>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</si>
  <si>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</si>
  <si>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</si>
  <si>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</si>
  <si>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</si>
  <si>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</si>
  <si>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</si>
  <si>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</si>
  <si>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</si>
  <si>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</si>
  <si>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</si>
  <si>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</si>
  <si>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</si>
  <si>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</si>
  <si>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</si>
  <si>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</si>
  <si>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</si>
  <si>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</si>
  <si>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</si>
  <si>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</si>
  <si>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</si>
  <si>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</si>
  <si>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</si>
  <si>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</si>
  <si>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</si>
  <si>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</si>
  <si>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</si>
  <si>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</si>
  <si>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</si>
  <si>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</si>
  <si>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</si>
  <si>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</si>
  <si>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</si>
  <si>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</si>
  <si>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</si>
  <si>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</si>
  <si>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</si>
  <si>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</si>
  <si>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</si>
  <si>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</si>
  <si>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</si>
  <si>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</si>
  <si>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</si>
  <si>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</si>
  <si>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</si>
  <si>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</si>
  <si>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</si>
  <si>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</si>
  <si>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</si>
  <si>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</si>
  <si>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</si>
  <si>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</si>
  <si>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</si>
  <si>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</si>
  <si>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</si>
  <si>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</si>
  <si>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</si>
  <si>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</si>
  <si>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</si>
  <si>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</si>
  <si>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</si>
  <si>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</si>
  <si>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</si>
  <si>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</si>
  <si>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</si>
  <si>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</si>
  <si>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</si>
  <si>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</si>
  <si>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</si>
  <si>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</si>
  <si>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</si>
  <si>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</si>
  <si>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</si>
  <si>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</si>
  <si>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</si>
  <si>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</si>
  <si>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</si>
  <si>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</si>
  <si>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</si>
  <si>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</si>
  <si>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</si>
  <si>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</si>
  <si>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</si>
  <si>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</si>
  <si>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</si>
  <si>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</si>
  <si>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</si>
  <si>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</si>
  <si>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</si>
  <si>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</si>
  <si>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</si>
  <si>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</si>
  <si>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</si>
  <si>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</si>
  <si>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</si>
  <si>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</si>
  <si>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</si>
  <si>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</si>
  <si>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</si>
  <si>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</si>
  <si>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</si>
  <si>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</si>
  <si>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</si>
  <si>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</si>
  <si>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</si>
  <si>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</si>
  <si>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</si>
  <si>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</si>
  <si>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</si>
  <si>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</si>
  <si>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</si>
  <si>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</si>
  <si>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</si>
  <si>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</si>
  <si>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</si>
  <si>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</si>
  <si>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</si>
  <si>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</si>
  <si>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</si>
  <si>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</si>
  <si>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</si>
  <si>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</si>
  <si>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</si>
  <si>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</si>
  <si>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</si>
  <si>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</si>
  <si>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</si>
  <si>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</si>
  <si>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</si>
  <si>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</si>
  <si>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</si>
  <si>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</si>
  <si>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</si>
  <si>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</si>
  <si>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</si>
  <si>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</si>
  <si>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</si>
  <si>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</si>
  <si>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</si>
  <si>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</si>
  <si>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</si>
  <si>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</si>
  <si>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</si>
  <si>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</si>
  <si>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</si>
  <si>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</si>
  <si>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</si>
  <si>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</si>
  <si>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</si>
  <si>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</si>
  <si>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</si>
  <si>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</si>
  <si>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</si>
  <si>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</si>
  <si>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</si>
  <si>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</si>
  <si>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</si>
  <si>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</si>
  <si>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</si>
  <si>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</si>
  <si>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</si>
  <si>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</si>
  <si>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</si>
  <si>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</si>
  <si>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</si>
  <si>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</si>
  <si>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</si>
  <si>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</si>
  <si>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</si>
  <si>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</si>
  <si>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</si>
  <si>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</si>
  <si>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</si>
  <si>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</si>
  <si>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</si>
  <si>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</si>
  <si>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</si>
  <si>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</si>
  <si>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</si>
  <si>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</si>
  <si>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</si>
  <si>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</si>
  <si>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</si>
  <si>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</si>
  <si>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</si>
  <si>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</si>
  <si>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</si>
  <si>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</si>
  <si>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</si>
  <si>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</si>
  <si>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</si>
  <si>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</si>
  <si>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</si>
  <si>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</si>
  <si>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</si>
  <si>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</si>
  <si>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</si>
  <si>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</si>
  <si>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</si>
  <si>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</si>
  <si>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</si>
  <si>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</si>
  <si>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</si>
  <si>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</si>
  <si>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</si>
  <si>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</si>
  <si>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</si>
  <si>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</si>
  <si>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</si>
  <si>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</si>
  <si>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</si>
  <si>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</si>
  <si>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</si>
  <si>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</si>
  <si>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</si>
  <si>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</si>
  <si>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</si>
  <si>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</si>
  <si>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</si>
  <si>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</si>
  <si>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</si>
  <si>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</si>
  <si>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</si>
  <si>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</si>
  <si>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</si>
  <si>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</si>
  <si>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</si>
  <si>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</si>
  <si>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</si>
  <si>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</si>
  <si>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</si>
  <si>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</si>
  <si>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</si>
  <si>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</si>
  <si>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</si>
  <si>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</si>
  <si>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</si>
  <si>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</si>
  <si>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</si>
  <si>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</si>
  <si>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</si>
  <si>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</si>
  <si>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</si>
  <si>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</si>
  <si>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</si>
  <si>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</si>
  <si>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</si>
  <si>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</si>
  <si>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</si>
  <si>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</si>
  <si>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</si>
  <si>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</si>
  <si>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</si>
  <si>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</si>
  <si>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</si>
  <si>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</si>
  <si>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</si>
  <si>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</si>
  <si>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</si>
  <si>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</si>
  <si>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</si>
  <si>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</si>
  <si>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</si>
  <si>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</si>
  <si>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</si>
  <si>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</si>
  <si>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</si>
  <si>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</si>
  <si>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</si>
  <si>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</si>
  <si>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</si>
  <si>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</si>
  <si>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</si>
  <si>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</si>
  <si>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</si>
  <si>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</si>
  <si>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</si>
  <si>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</si>
  <si>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</si>
  <si>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</si>
  <si>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</si>
  <si>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</si>
  <si>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</si>
  <si>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</si>
  <si>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</si>
  <si>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</si>
  <si>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</si>
  <si>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</si>
  <si>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</si>
  <si>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</si>
  <si>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</si>
  <si>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</si>
  <si>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</si>
  <si>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</si>
  <si>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</si>
  <si>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</si>
  <si>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</si>
  <si>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</si>
  <si>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</si>
  <si>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</si>
  <si>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</si>
  <si>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</si>
  <si>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</si>
  <si>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</si>
  <si>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</si>
  <si>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</si>
  <si>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</si>
  <si>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</si>
  <si>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</si>
  <si>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</si>
  <si>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</si>
  <si>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</si>
  <si>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</si>
  <si>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</si>
  <si>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</si>
  <si>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</si>
  <si>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</si>
  <si>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</si>
  <si>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</si>
  <si>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</si>
  <si>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</si>
  <si>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</si>
  <si>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</si>
  <si>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</si>
  <si>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</si>
  <si>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</si>
  <si>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</si>
  <si>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</si>
  <si>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</si>
  <si>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</si>
  <si>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</si>
  <si>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</si>
  <si>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</si>
  <si>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</si>
  <si>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</si>
  <si>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</si>
  <si>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</si>
  <si>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</si>
  <si>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</si>
  <si>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</si>
  <si>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</si>
  <si>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</si>
  <si>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</si>
  <si>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</si>
  <si>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</si>
  <si>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</si>
  <si>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</si>
  <si>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</si>
  <si>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</si>
  <si>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</si>
  <si>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</si>
  <si>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</si>
  <si>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</si>
  <si>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</si>
  <si>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</si>
  <si>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</si>
  <si>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</si>
  <si>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</si>
  <si>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</si>
  <si>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</si>
  <si>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</si>
  <si>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</si>
  <si>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</si>
  <si>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</si>
  <si>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</si>
  <si>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</si>
  <si>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</si>
  <si>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</si>
  <si>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</si>
  <si>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</si>
  <si>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</si>
  <si>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</si>
  <si>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</si>
  <si>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</si>
  <si>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</si>
  <si>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</si>
  <si>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</si>
  <si>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</si>
  <si>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</si>
  <si>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</si>
  <si>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</si>
  <si>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</si>
  <si>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</si>
  <si>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</si>
  <si>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</si>
  <si>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</si>
  <si>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</si>
  <si>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</si>
  <si>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</si>
  <si>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</si>
  <si>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</si>
  <si>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</si>
  <si>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</si>
  <si>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</si>
  <si>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</si>
  <si>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</si>
  <si>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</si>
  <si>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</si>
  <si>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</si>
  <si>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</si>
  <si>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</si>
  <si>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</si>
  <si>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</si>
  <si>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</si>
  <si>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</si>
  <si>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</si>
  <si>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</si>
  <si>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</si>
  <si>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</si>
  <si>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</si>
  <si>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</si>
  <si>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</si>
  <si>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</si>
  <si>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</si>
  <si>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</si>
  <si>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</si>
  <si>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</si>
  <si>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</si>
  <si>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</si>
  <si>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</si>
  <si>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</si>
  <si>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</si>
  <si>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</si>
  <si>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</si>
  <si>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</si>
  <si>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</si>
  <si>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</si>
  <si>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</si>
  <si>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</si>
  <si>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</si>
  <si>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</si>
  <si>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</si>
  <si>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</si>
  <si>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</si>
  <si>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</si>
  <si>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</si>
  <si>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</si>
  <si>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</si>
  <si>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</si>
  <si>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</si>
  <si>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</si>
  <si>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</si>
  <si>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</si>
  <si>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</si>
  <si>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</si>
  <si>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</si>
  <si>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</si>
  <si>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</si>
  <si>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</si>
  <si>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</si>
  <si>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</si>
  <si>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</si>
  <si>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</si>
  <si>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</si>
  <si>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</si>
  <si>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</si>
  <si>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</si>
  <si>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</si>
  <si>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</si>
  <si>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</si>
  <si>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</si>
  <si>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</si>
  <si>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</si>
  <si>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</si>
  <si>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</si>
  <si>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</si>
  <si>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</si>
  <si>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</si>
  <si>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</si>
  <si>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</si>
  <si>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</si>
  <si>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</si>
  <si>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</si>
  <si>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</si>
  <si>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</si>
  <si>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</si>
  <si>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</si>
  <si>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</si>
  <si>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</si>
  <si>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</si>
  <si>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</si>
  <si>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</si>
  <si>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</si>
  <si>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</si>
  <si>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</si>
  <si>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</si>
  <si>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</si>
  <si>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</si>
  <si>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</si>
  <si>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</si>
  <si>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</si>
  <si>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</si>
  <si>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</si>
  <si>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</si>
  <si>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</si>
  <si>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</si>
  <si>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</si>
  <si>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</si>
  <si>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</si>
  <si>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</si>
  <si>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</si>
  <si>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</si>
  <si>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</si>
  <si>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</si>
  <si>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</si>
  <si>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</si>
  <si>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</si>
  <si>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</si>
  <si>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</si>
  <si>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</si>
  <si>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</si>
  <si>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</si>
  <si>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</si>
  <si>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</si>
  <si>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</si>
  <si>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</si>
  <si>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</si>
  <si>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</si>
  <si>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</si>
  <si>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</si>
  <si>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</si>
  <si>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</si>
  <si>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</si>
  <si>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</si>
  <si>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</si>
  <si>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</si>
  <si>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</si>
  <si>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</si>
  <si>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</si>
  <si>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</si>
  <si>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</si>
  <si>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</si>
  <si>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</si>
  <si>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</si>
  <si>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</si>
  <si>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</si>
  <si>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</si>
  <si>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</si>
  <si>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</si>
  <si>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</si>
  <si>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</si>
  <si>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</si>
  <si>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</si>
  <si>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</si>
  <si>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</si>
  <si>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</si>
  <si>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</si>
  <si>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</si>
  <si>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</si>
  <si>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</si>
  <si>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</si>
  <si>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</si>
  <si>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</si>
  <si>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</si>
  <si>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</si>
  <si>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</si>
  <si>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</si>
  <si>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</si>
  <si>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</si>
  <si>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</si>
  <si>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</si>
  <si>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</si>
  <si>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</si>
  <si>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</si>
  <si>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</si>
  <si>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</si>
  <si>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</si>
  <si>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</si>
  <si>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</si>
  <si>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</si>
  <si>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</si>
  <si>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</si>
  <si>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</si>
  <si>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</si>
  <si>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</si>
  <si>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</si>
  <si>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</si>
  <si>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</si>
  <si>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</si>
  <si>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</si>
  <si>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</si>
  <si>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</si>
  <si>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</si>
  <si>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</si>
  <si>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</si>
  <si>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</si>
  <si>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</si>
  <si>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</si>
  <si>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</si>
  <si>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</si>
  <si>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</si>
  <si>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</si>
  <si>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</si>
  <si>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</si>
  <si>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</si>
  <si>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</si>
  <si>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</si>
  <si>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</si>
  <si>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</si>
  <si>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</si>
  <si>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</si>
  <si>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</si>
  <si>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</si>
  <si>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</si>
  <si>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</si>
  <si>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</si>
  <si>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</si>
  <si>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</si>
  <si>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</si>
  <si>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</si>
  <si>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</si>
  <si>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</si>
  <si>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</si>
  <si>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</si>
  <si>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</si>
  <si>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</si>
  <si>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</si>
  <si>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</si>
  <si>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</si>
  <si>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</si>
  <si>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</si>
  <si>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</si>
  <si>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</si>
  <si>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</si>
  <si>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</si>
  <si>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</si>
  <si>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</si>
  <si>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</si>
  <si>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</si>
  <si>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</si>
  <si>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</si>
  <si>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</si>
  <si>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</si>
  <si>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</si>
  <si>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</si>
  <si>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</si>
  <si>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</si>
  <si>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</si>
  <si>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</si>
  <si>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</si>
  <si>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</si>
  <si>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</si>
  <si>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</si>
  <si>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</si>
  <si>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</si>
  <si>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</si>
  <si>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</si>
  <si>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</si>
  <si>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</si>
  <si>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</si>
  <si>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</si>
  <si>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</si>
  <si>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</si>
  <si>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</si>
  <si>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</si>
  <si>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</si>
  <si>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</si>
  <si>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</si>
  <si>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</si>
  <si>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</si>
  <si>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</si>
  <si>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</si>
  <si>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</si>
  <si>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</si>
  <si>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</si>
  <si>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</si>
  <si>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</si>
  <si>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</si>
  <si>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</si>
  <si>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</si>
  <si>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</si>
  <si>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</si>
  <si>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</si>
  <si>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</si>
  <si>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</si>
  <si>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</si>
  <si>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</si>
  <si>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</si>
  <si>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</si>
  <si>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</si>
  <si>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</si>
  <si>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</si>
  <si>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</si>
  <si>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</si>
  <si>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</si>
  <si>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</si>
  <si>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</si>
  <si>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</si>
  <si>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</si>
  <si>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</si>
  <si>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</si>
  <si>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</si>
  <si>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</si>
  <si>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</si>
  <si>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</si>
  <si>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</si>
  <si>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</si>
  <si>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</si>
  <si>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</si>
  <si>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</si>
  <si>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</si>
  <si>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</si>
  <si>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</si>
  <si>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</si>
  <si>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</si>
  <si>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</si>
  <si>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</si>
  <si>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</si>
  <si>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</si>
  <si>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</si>
  <si>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</si>
  <si>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</si>
  <si>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</si>
  <si>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</si>
  <si>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</si>
  <si>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</si>
  <si>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</si>
  <si>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</si>
  <si>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</si>
  <si>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</si>
  <si>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</si>
  <si>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</si>
  <si>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</si>
  <si>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</si>
  <si>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</si>
  <si>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</si>
  <si>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</si>
  <si>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</si>
  <si>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</si>
  <si>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</si>
  <si>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</si>
  <si>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</si>
  <si>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</si>
  <si>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</si>
  <si>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</si>
  <si>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</si>
  <si>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</si>
  <si>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</si>
  <si>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</si>
  <si>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</si>
  <si>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</si>
  <si>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</si>
  <si>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</si>
  <si>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</si>
  <si>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</si>
  <si>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</si>
  <si>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</si>
  <si>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</si>
  <si>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</si>
  <si>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</si>
  <si>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</si>
  <si>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</si>
  <si>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</si>
  <si>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</si>
  <si>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</si>
  <si>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</si>
  <si>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</si>
  <si>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</si>
  <si>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</si>
  <si>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</si>
  <si>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</si>
  <si>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</si>
  <si>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</si>
  <si>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</si>
  <si>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</si>
  <si>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</si>
  <si>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</si>
  <si>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</si>
  <si>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</si>
  <si>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</si>
  <si>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</si>
  <si>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</si>
  <si>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</si>
  <si>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</si>
  <si>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</si>
  <si>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</si>
  <si>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</si>
  <si>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</si>
  <si>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</si>
  <si>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</si>
  <si>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</si>
  <si>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</si>
  <si>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</si>
  <si>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</si>
  <si>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</si>
  <si>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</si>
  <si>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</si>
  <si>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</si>
  <si>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</si>
  <si>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</si>
  <si>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</si>
  <si>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</si>
  <si>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</si>
  <si>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</si>
  <si>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</si>
  <si>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</si>
  <si>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</si>
  <si>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</si>
  <si>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</si>
  <si>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</si>
  <si>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</si>
  <si>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</si>
  <si>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</si>
  <si>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</si>
  <si>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</si>
  <si>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</si>
  <si>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</si>
  <si>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</si>
  <si>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</si>
  <si>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</si>
  <si>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</si>
  <si>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</si>
  <si>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</si>
  <si>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</si>
  <si>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</si>
  <si>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</si>
  <si>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</si>
  <si>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</si>
  <si>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</si>
  <si>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</si>
  <si>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</si>
  <si>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</si>
  <si>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</si>
  <si>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</si>
  <si>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</si>
  <si>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</si>
  <si>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</si>
  <si>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</si>
  <si>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</si>
  <si>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</si>
  <si>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</si>
  <si>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</si>
  <si>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</si>
  <si>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</si>
  <si>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</si>
  <si>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</si>
  <si>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</si>
  <si>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</si>
  <si>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</si>
  <si>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</si>
  <si>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</si>
  <si>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</si>
  <si>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</si>
  <si>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</si>
  <si>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</si>
  <si>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</si>
  <si>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</si>
  <si>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</si>
  <si>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</si>
  <si>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</si>
  <si>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</si>
  <si>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</si>
  <si>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</si>
  <si>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</si>
  <si>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</si>
  <si>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</si>
  <si>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</si>
  <si>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</si>
  <si>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</si>
  <si>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</si>
  <si>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</si>
  <si>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</si>
  <si>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</si>
  <si>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</si>
  <si>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</si>
  <si>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</si>
  <si>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</si>
  <si>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</si>
  <si>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</si>
  <si>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</si>
  <si>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</si>
  <si>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</si>
  <si>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</si>
  <si>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</si>
  <si>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</si>
  <si>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</si>
  <si>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</si>
  <si>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</si>
  <si>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</si>
  <si>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</si>
  <si>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</si>
  <si>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</si>
  <si>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</si>
  <si>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</si>
  <si>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</si>
  <si>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</si>
  <si>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</si>
  <si>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</si>
  <si>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</si>
  <si>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</si>
  <si>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</si>
  <si>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</si>
  <si>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</si>
  <si>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</si>
  <si>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</si>
  <si>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</si>
  <si>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</si>
  <si>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</si>
  <si>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</si>
  <si>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</si>
  <si>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</si>
  <si>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</si>
  <si>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</si>
  <si>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</si>
  <si>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</si>
  <si>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</si>
  <si>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</si>
  <si>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</si>
  <si>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</si>
  <si>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</si>
  <si>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</si>
  <si>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</si>
  <si>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</si>
  <si>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</si>
  <si>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</si>
  <si>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</si>
  <si>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</si>
  <si>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</si>
  <si>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</si>
  <si>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</si>
  <si>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</si>
  <si>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</si>
  <si>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</si>
  <si>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</si>
  <si>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</si>
  <si>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</si>
  <si>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</si>
  <si>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</si>
  <si>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</si>
  <si>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</si>
  <si>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</si>
  <si>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</si>
  <si>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</si>
  <si>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</si>
  <si>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</si>
  <si>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</si>
  <si>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</si>
  <si>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</si>
  <si>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</si>
  <si>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</si>
  <si>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</si>
  <si>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</si>
  <si>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</si>
  <si>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</si>
  <si>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</si>
  <si>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</si>
  <si>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</si>
  <si>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</si>
  <si>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</si>
  <si>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</si>
  <si>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</si>
  <si>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</si>
  <si>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</si>
  <si>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</si>
  <si>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</si>
  <si>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</si>
  <si>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</si>
  <si>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</si>
  <si>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</si>
  <si>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</si>
  <si>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</si>
  <si>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</si>
  <si>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</si>
  <si>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</si>
  <si>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</si>
  <si>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</si>
  <si>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</si>
  <si>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</si>
  <si>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</si>
  <si>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</si>
  <si>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</si>
  <si>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</si>
  <si>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</si>
  <si>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</si>
  <si>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</si>
  <si>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</si>
  <si>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</si>
  <si>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</si>
  <si>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</si>
  <si>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</si>
  <si>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</si>
  <si>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</si>
  <si>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</si>
  <si>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</si>
  <si>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</si>
  <si>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</si>
  <si>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</si>
  <si>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</si>
  <si>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</si>
  <si>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</si>
  <si>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</si>
  <si>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</si>
  <si>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</si>
  <si>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</si>
  <si>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</si>
  <si>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</si>
  <si>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</si>
  <si>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</si>
  <si>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</si>
  <si>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</si>
  <si>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</si>
  <si>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</si>
  <si>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</si>
  <si>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</si>
  <si>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</si>
  <si>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</si>
  <si>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</si>
  <si>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</si>
  <si>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</si>
  <si>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</si>
  <si>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</si>
  <si>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</si>
  <si>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</si>
  <si>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</si>
  <si>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</si>
  <si>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</si>
  <si>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</si>
  <si>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</si>
  <si>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</si>
  <si>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</si>
  <si>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</si>
  <si>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</si>
  <si>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</si>
  <si>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</si>
  <si>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</si>
  <si>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</si>
  <si>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</si>
  <si>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</si>
  <si>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</si>
  <si>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</si>
  <si>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</si>
  <si>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</si>
  <si>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</si>
  <si>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</si>
  <si>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</si>
  <si>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</si>
  <si>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</si>
  <si>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</si>
  <si>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</si>
  <si>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</si>
  <si>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</si>
  <si>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</si>
  <si>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</si>
  <si>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</si>
  <si>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</si>
  <si>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</si>
  <si>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</si>
  <si>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</si>
  <si>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</si>
  <si>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</si>
  <si>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</si>
  <si>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</si>
  <si>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</si>
  <si>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</si>
  <si>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</si>
  <si>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</si>
  <si>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</si>
  <si>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</si>
  <si>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</si>
  <si>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</si>
  <si>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</si>
  <si>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</si>
  <si>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</si>
  <si>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</si>
  <si>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</si>
  <si>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</si>
  <si>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</si>
  <si>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</si>
  <si>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</si>
  <si>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</si>
  <si>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</si>
  <si>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</si>
  <si>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</si>
  <si>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</si>
  <si>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</si>
  <si>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</si>
  <si>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</si>
  <si>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</si>
  <si>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</si>
  <si>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</si>
  <si>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</si>
  <si>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</si>
  <si>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</si>
  <si>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</si>
  <si>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</si>
  <si>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</si>
  <si>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</si>
  <si>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</si>
  <si>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</si>
  <si>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</si>
  <si>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</si>
  <si>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</si>
  <si>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</si>
  <si>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</si>
  <si>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</si>
  <si>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</si>
  <si>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</si>
  <si>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</si>
  <si>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</si>
  <si>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</si>
  <si>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</si>
  <si>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</si>
  <si>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</si>
  <si>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</si>
  <si>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</si>
  <si>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</si>
  <si>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</si>
  <si>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</si>
  <si>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</si>
  <si>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</si>
  <si>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</si>
  <si>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</si>
  <si>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</si>
  <si>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</si>
  <si>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</si>
  <si>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</si>
  <si>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</si>
  <si>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</si>
  <si>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</si>
  <si>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</si>
  <si>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</si>
  <si>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</si>
  <si>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</si>
  <si>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</si>
  <si>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</si>
  <si>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</si>
  <si>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</si>
  <si>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</si>
  <si>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</si>
  <si>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</si>
  <si>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</si>
  <si>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</si>
  <si>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</si>
  <si>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</si>
  <si>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</si>
  <si>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</si>
  <si>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</si>
  <si>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</si>
  <si>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</si>
  <si>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</si>
  <si>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</si>
  <si>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</si>
  <si>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</si>
  <si>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</si>
  <si>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</si>
  <si>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</si>
  <si>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</si>
  <si>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</si>
  <si>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</si>
  <si>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</si>
  <si>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</si>
  <si>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</si>
  <si>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</si>
  <si>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</si>
  <si>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</si>
  <si>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</si>
  <si>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</si>
  <si>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</si>
  <si>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</si>
  <si>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</si>
  <si>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</si>
  <si>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</si>
  <si>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</si>
  <si>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</si>
  <si>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</si>
  <si>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</si>
  <si>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</si>
  <si>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</si>
  <si>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</si>
  <si>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</si>
  <si>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</si>
  <si>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</si>
  <si>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</si>
  <si>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</si>
  <si>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</si>
  <si>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</si>
  <si>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</si>
  <si>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</si>
  <si>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</si>
  <si>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</si>
  <si>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</si>
  <si>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</si>
  <si>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</si>
  <si>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</si>
  <si>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</si>
  <si>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</si>
  <si>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</si>
  <si>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</si>
  <si>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</si>
  <si>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</si>
  <si>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</si>
  <si>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</si>
  <si>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</si>
  <si>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</si>
  <si>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</si>
  <si>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</si>
  <si>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</si>
  <si>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</si>
  <si>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</si>
  <si>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</si>
  <si>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</si>
  <si>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</si>
  <si>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</si>
  <si>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</si>
  <si>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</si>
  <si>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</si>
  <si>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</si>
  <si>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</si>
  <si>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</si>
  <si>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</si>
  <si>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</si>
  <si>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</si>
  <si>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</si>
  <si>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</si>
  <si>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</si>
  <si>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</si>
  <si>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</si>
  <si>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</si>
  <si>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</si>
  <si>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</si>
  <si>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</si>
  <si>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</si>
  <si>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</si>
  <si>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</si>
  <si>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</si>
  <si>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</si>
  <si>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</si>
  <si>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</si>
  <si>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</si>
  <si>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</si>
  <si>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</si>
  <si>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</si>
  <si>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</si>
  <si>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</si>
  <si>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</si>
  <si>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</si>
  <si>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</si>
  <si>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</si>
  <si>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</si>
  <si>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</si>
  <si>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</si>
  <si>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</si>
  <si>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</si>
  <si>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</si>
  <si>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</si>
  <si>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</si>
  <si>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</si>
  <si>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</si>
  <si>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</si>
  <si>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</si>
  <si>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</si>
  <si>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</si>
  <si>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</si>
  <si>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</si>
  <si>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</si>
  <si>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</si>
  <si>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</si>
  <si>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</si>
  <si>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</si>
  <si>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</si>
  <si>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</si>
  <si>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</si>
  <si>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</si>
  <si>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</si>
  <si>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</si>
  <si>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</si>
  <si>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</si>
  <si>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</si>
  <si>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</si>
  <si>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</si>
  <si>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</si>
  <si>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</si>
  <si>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</si>
  <si>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</si>
  <si>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</si>
  <si>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</si>
  <si>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</si>
  <si>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</si>
  <si>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</si>
  <si>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</si>
  <si>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</si>
  <si>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</si>
  <si>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</si>
  <si>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</si>
  <si>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</si>
  <si>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</si>
  <si>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</si>
  <si>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</si>
  <si>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</si>
  <si>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</si>
  <si>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</si>
  <si>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</si>
  <si>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</si>
  <si>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</si>
  <si>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</si>
  <si>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</si>
  <si>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</si>
  <si>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</si>
  <si>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</si>
  <si>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</si>
  <si>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</si>
  <si>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</si>
  <si>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</si>
  <si>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</si>
  <si>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</si>
  <si>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</si>
  <si>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</si>
  <si>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</si>
  <si>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</si>
  <si>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</si>
  <si>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</si>
  <si>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</si>
  <si>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</si>
  <si>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</si>
  <si>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</si>
  <si>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</si>
  <si>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</si>
  <si>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</si>
  <si>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</si>
  <si>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</si>
  <si>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</si>
  <si>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</si>
  <si>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</si>
  <si>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</si>
  <si>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</si>
  <si>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</si>
  <si>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</si>
  <si>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</si>
  <si>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</si>
  <si>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</si>
  <si>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</si>
  <si>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</si>
  <si>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</si>
  <si>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</si>
  <si>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</si>
  <si>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</si>
  <si>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</si>
  <si>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</si>
  <si>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</si>
  <si>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</si>
  <si>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</si>
  <si>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</si>
  <si>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</si>
  <si>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</si>
  <si>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</si>
  <si>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</si>
  <si>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</si>
  <si>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</si>
  <si>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</si>
  <si>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</si>
  <si>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</si>
  <si>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</si>
  <si>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</si>
  <si>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</si>
  <si>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</si>
  <si>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</si>
  <si>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</si>
  <si>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</si>
  <si>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</si>
  <si>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</si>
  <si>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</si>
  <si>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</si>
  <si>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</si>
  <si>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</si>
  <si>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</si>
  <si>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</si>
  <si>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</si>
  <si>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</si>
  <si>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</si>
  <si>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</si>
  <si>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</si>
  <si>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</si>
  <si>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</si>
  <si>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</si>
  <si>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</si>
  <si>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</si>
  <si>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</si>
  <si>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</si>
  <si>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</si>
  <si>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</si>
  <si>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</si>
  <si>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</si>
  <si>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</si>
  <si>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</si>
  <si>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</si>
  <si>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</si>
  <si>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</si>
  <si>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</si>
  <si>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</si>
  <si>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</si>
  <si>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</si>
  <si>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</si>
  <si>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</si>
  <si>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</si>
  <si>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</si>
  <si>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</si>
  <si>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</si>
  <si>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</si>
  <si>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</si>
  <si>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</si>
  <si>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</si>
  <si>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</si>
  <si>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</si>
  <si>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</si>
  <si>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</si>
  <si>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</si>
  <si>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</si>
  <si>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</si>
  <si>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</si>
  <si>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</si>
  <si>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</si>
  <si>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</si>
  <si>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</si>
  <si>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</si>
  <si>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</si>
  <si>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</si>
  <si>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</si>
  <si>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</si>
  <si>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</si>
  <si>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</si>
  <si>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</si>
  <si>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</si>
  <si>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</si>
  <si>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</si>
  <si>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</si>
  <si>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</si>
  <si>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</si>
  <si>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</si>
  <si>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</si>
  <si>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</si>
  <si>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</si>
  <si>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</si>
  <si>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</si>
  <si>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</si>
  <si>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</si>
  <si>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</si>
  <si>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</si>
  <si>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</si>
  <si>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</si>
  <si>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</si>
  <si>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</si>
  <si>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</si>
  <si>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</si>
  <si>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</si>
  <si>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</si>
  <si>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</si>
  <si>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</si>
  <si>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</si>
  <si>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</si>
  <si>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</si>
  <si>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</si>
  <si>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</si>
  <si>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</si>
  <si>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</si>
  <si>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</si>
  <si>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</si>
  <si>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</si>
  <si>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</si>
  <si>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</si>
  <si>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</si>
  <si>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</si>
  <si>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</si>
  <si>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</si>
  <si>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</si>
  <si>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</si>
  <si>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</si>
  <si>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</si>
  <si>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</si>
  <si>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</si>
  <si>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</si>
  <si>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</si>
  <si>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</si>
  <si>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</si>
  <si>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</si>
  <si>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</si>
  <si>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</si>
  <si>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</si>
  <si>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</si>
  <si>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</si>
  <si>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</si>
  <si>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</si>
  <si>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</si>
  <si>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</si>
  <si>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</si>
  <si>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</si>
  <si>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</si>
  <si>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</si>
  <si>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</si>
  <si>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</si>
  <si>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</si>
  <si>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</si>
  <si>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</si>
  <si>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</si>
  <si>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</si>
  <si>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</si>
  <si>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</si>
  <si>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</si>
  <si>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</si>
  <si>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</si>
  <si>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</si>
  <si>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</si>
  <si>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</si>
  <si>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</si>
  <si>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</si>
  <si>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</si>
  <si>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</si>
  <si>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</si>
  <si>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</si>
  <si>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</si>
  <si>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</si>
  <si>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</si>
  <si>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</si>
  <si>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</si>
  <si>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</si>
  <si>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</si>
  <si>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</si>
  <si>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</si>
  <si>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</si>
  <si>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</si>
  <si>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</si>
  <si>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</si>
  <si>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</si>
  <si>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</si>
  <si>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</si>
  <si>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</si>
  <si>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</si>
  <si>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</si>
  <si>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</si>
  <si>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</si>
  <si>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</si>
  <si>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</si>
  <si>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</si>
  <si>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</si>
  <si>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</si>
  <si>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</si>
  <si>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</si>
  <si>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</si>
  <si>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</si>
  <si>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</si>
  <si>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</si>
  <si>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</si>
  <si>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</si>
  <si>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</si>
  <si>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</si>
  <si>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</si>
  <si>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</si>
  <si>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</si>
  <si>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</si>
  <si>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</si>
  <si>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</si>
  <si>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</si>
  <si>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</si>
  <si>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</si>
  <si>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</si>
  <si>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</si>
  <si>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</si>
  <si>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</si>
  <si>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</si>
  <si>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</si>
  <si>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</si>
  <si>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</si>
  <si>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</si>
  <si>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</si>
  <si>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</si>
  <si>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</si>
  <si>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</si>
  <si>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</si>
  <si>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</si>
  <si>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</si>
  <si>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</si>
  <si>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</si>
  <si>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</si>
  <si>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</si>
  <si>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</si>
  <si>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</si>
  <si>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</si>
  <si>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</si>
  <si>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</si>
  <si>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</si>
  <si>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</si>
  <si>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</si>
  <si>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</si>
  <si>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</si>
  <si>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</si>
  <si>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</si>
  <si>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</si>
  <si>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</si>
  <si>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</si>
  <si>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</si>
  <si>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</si>
  <si>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</si>
  <si>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</si>
  <si>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</si>
  <si>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</si>
  <si>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</si>
  <si>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</si>
  <si>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</si>
  <si>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</si>
  <si>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</si>
  <si>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</si>
  <si>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</si>
  <si>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</si>
  <si>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</si>
  <si>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</si>
  <si>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</si>
  <si>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</si>
  <si>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</si>
  <si>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</si>
  <si>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</si>
  <si>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</si>
  <si>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</si>
  <si>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</si>
  <si>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</si>
  <si>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</si>
  <si>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</si>
  <si>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</si>
  <si>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</si>
  <si>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</si>
  <si>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</si>
  <si>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</si>
  <si>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</si>
  <si>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</si>
  <si>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</si>
  <si>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</si>
  <si>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</si>
  <si>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</si>
  <si>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</si>
  <si>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</si>
  <si>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</si>
  <si>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</si>
  <si>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</si>
  <si>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</si>
  <si>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</si>
  <si>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</si>
  <si>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</si>
  <si>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</si>
  <si>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</si>
  <si>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</si>
  <si>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</si>
  <si>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</si>
  <si>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</si>
  <si>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</si>
  <si>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</si>
  <si>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</si>
  <si>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</si>
  <si>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</si>
  <si>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</si>
  <si>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</si>
  <si>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</si>
  <si>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</si>
  <si>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</si>
  <si>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</si>
  <si>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</si>
  <si>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</si>
  <si>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</si>
  <si>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</si>
  <si>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</si>
  <si>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</si>
  <si>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</si>
  <si>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</si>
  <si>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</si>
  <si>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</si>
  <si>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</si>
  <si>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</si>
  <si>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</si>
  <si>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</si>
  <si>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</si>
  <si>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</si>
  <si>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</si>
  <si>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</si>
  <si>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</si>
  <si>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</si>
  <si>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</si>
  <si>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</si>
  <si>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</si>
  <si>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</si>
  <si>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</si>
  <si>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</si>
  <si>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</si>
  <si>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</si>
  <si>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</si>
  <si>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</si>
  <si>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</si>
  <si>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</si>
  <si>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</si>
  <si>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</si>
  <si>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</si>
  <si>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</si>
  <si>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</si>
  <si>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</si>
  <si>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</si>
  <si>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</si>
  <si>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</si>
  <si>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</si>
  <si>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</si>
  <si>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</si>
  <si>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</si>
  <si>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</si>
  <si>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</si>
  <si>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</si>
  <si>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</si>
  <si>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</si>
  <si>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</si>
  <si>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</si>
  <si>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</si>
  <si>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</si>
  <si>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</si>
  <si>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</si>
  <si>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</si>
  <si>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</si>
  <si>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</si>
  <si>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</si>
  <si>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</si>
  <si>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</si>
  <si>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</si>
  <si>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</si>
  <si>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</si>
  <si>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</si>
  <si>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</si>
  <si>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</si>
  <si>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</si>
  <si>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</si>
  <si>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</si>
  <si>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</si>
  <si>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</si>
  <si>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</si>
  <si>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</si>
  <si>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</si>
  <si>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</si>
  <si>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</si>
  <si>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</si>
  <si>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</si>
  <si>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</si>
  <si>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</si>
  <si>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</si>
  <si>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</si>
  <si>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</si>
  <si>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</si>
  <si>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</si>
  <si>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</si>
  <si>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</si>
  <si>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</si>
  <si>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</si>
  <si>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</si>
  <si>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</si>
  <si>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</si>
  <si>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</si>
  <si>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</si>
  <si>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</si>
  <si>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</si>
  <si>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</si>
  <si>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</si>
  <si>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</si>
  <si>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</si>
  <si>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</si>
  <si>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</si>
  <si>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</si>
  <si>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</si>
  <si>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</si>
  <si>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</si>
  <si>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</si>
  <si>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</si>
  <si>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</si>
  <si>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</si>
  <si>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</si>
  <si>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</si>
  <si>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</si>
  <si>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</si>
  <si>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</si>
  <si>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</si>
  <si>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</si>
  <si>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</si>
  <si>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</si>
  <si>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</si>
  <si>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</si>
  <si>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</si>
  <si>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</si>
  <si>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</si>
  <si>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</si>
  <si>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</si>
  <si>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</si>
  <si>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</si>
  <si>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</si>
  <si>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</si>
  <si>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</si>
  <si>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</si>
  <si>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</si>
  <si>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</si>
  <si>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</si>
  <si>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</si>
  <si>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</si>
  <si>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</si>
  <si>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</si>
  <si>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</si>
  <si>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</si>
  <si>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</si>
  <si>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</si>
  <si>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</si>
  <si>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</si>
  <si>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</si>
  <si>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</si>
  <si>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</si>
  <si>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</si>
  <si>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</si>
  <si>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</si>
  <si>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</si>
  <si>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</si>
  <si>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</si>
  <si>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</si>
  <si>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</si>
  <si>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</si>
  <si>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</si>
  <si>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</si>
  <si>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</si>
  <si>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</si>
  <si>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</si>
  <si>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</si>
  <si>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</si>
  <si>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</si>
  <si>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</si>
  <si>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</si>
  <si>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</si>
  <si>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</si>
  <si>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</si>
  <si>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</si>
  <si>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</si>
  <si>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</si>
  <si>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</si>
  <si>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</si>
  <si>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</si>
  <si>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</si>
  <si>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</si>
  <si>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</si>
  <si>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</si>
  <si>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</si>
  <si>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</si>
  <si>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</si>
  <si>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</si>
  <si>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</si>
  <si>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</si>
  <si>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</si>
  <si>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</si>
  <si>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</si>
  <si>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</si>
  <si>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</si>
  <si>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</si>
  <si>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</si>
  <si>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</si>
  <si>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</si>
  <si>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</si>
  <si>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</si>
  <si>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</si>
  <si>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</si>
  <si>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</si>
  <si>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</si>
  <si>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</si>
  <si>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</si>
  <si>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</si>
  <si>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</si>
  <si>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</si>
  <si>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</si>
  <si>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</si>
  <si>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</si>
  <si>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</si>
  <si>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</si>
  <si>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</si>
  <si>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</si>
  <si>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</si>
  <si>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</si>
  <si>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</si>
  <si>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</si>
  <si>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</si>
  <si>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</si>
  <si>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</si>
  <si>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</si>
  <si>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</si>
  <si>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</si>
  <si>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</si>
  <si>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</si>
  <si>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</si>
  <si>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</si>
  <si>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</si>
  <si>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</si>
  <si>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</si>
  <si>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</si>
  <si>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</si>
  <si>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</si>
  <si>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</si>
  <si>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</si>
  <si>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</si>
  <si>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</si>
  <si>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</si>
  <si>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</si>
  <si>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</si>
  <si>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</si>
  <si>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</si>
  <si>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</si>
  <si>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</si>
  <si>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</si>
  <si>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</si>
  <si>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</si>
  <si>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</si>
  <si>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</si>
  <si>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</si>
  <si>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</si>
  <si>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</si>
  <si>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</si>
  <si>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</si>
  <si>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</si>
  <si>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</si>
  <si>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</si>
  <si>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</si>
  <si>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</si>
  <si>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</si>
  <si>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</si>
  <si>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</si>
  <si>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</si>
  <si>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</si>
  <si>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</si>
  <si>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</si>
  <si>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</si>
  <si>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</si>
  <si>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</si>
  <si>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</si>
  <si>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</si>
  <si>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</si>
  <si>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</si>
  <si>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</si>
  <si>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</si>
  <si>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</si>
  <si>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</si>
  <si>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</si>
  <si>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</si>
  <si>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</si>
  <si>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</si>
  <si>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</si>
  <si>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</si>
  <si>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</si>
  <si>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</si>
  <si>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</si>
  <si>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</si>
  <si>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</si>
  <si>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</si>
  <si>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</si>
  <si>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</si>
  <si>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</si>
  <si>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</si>
  <si>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</si>
  <si>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</si>
  <si>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</si>
  <si>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</si>
  <si>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</si>
  <si>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</si>
  <si>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</si>
  <si>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</si>
  <si>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</si>
  <si>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</si>
  <si>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</si>
  <si>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</si>
  <si>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</si>
  <si>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</si>
  <si>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</si>
  <si>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</si>
  <si>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</si>
  <si>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</si>
  <si>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</si>
  <si>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</si>
  <si>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</si>
  <si>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</si>
  <si>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</si>
  <si>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</si>
  <si>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</si>
  <si>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</si>
  <si>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</si>
  <si>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</si>
  <si>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</si>
  <si>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</si>
  <si>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</si>
  <si>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</si>
  <si>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</si>
  <si>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</si>
  <si>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</si>
  <si>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</si>
  <si>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</si>
  <si>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</si>
  <si>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</si>
  <si>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</si>
  <si>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</si>
  <si>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</si>
  <si>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</si>
  <si>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</si>
  <si>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</si>
  <si>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</si>
  <si>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</si>
  <si>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</si>
  <si>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</si>
  <si>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</si>
  <si>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</si>
  <si>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</si>
  <si>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</si>
  <si>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</si>
  <si>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</si>
  <si>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</si>
  <si>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</si>
  <si>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</si>
  <si>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</si>
  <si>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</si>
  <si>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</si>
  <si>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</si>
  <si>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</si>
  <si>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</si>
  <si>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</si>
  <si>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</si>
  <si>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</si>
  <si>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</si>
  <si>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</si>
  <si>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</si>
  <si>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</si>
  <si>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</si>
  <si>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</si>
  <si>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</si>
  <si>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</si>
  <si>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</si>
  <si>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</si>
  <si>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</si>
  <si>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</si>
  <si>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</si>
  <si>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</si>
  <si>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</si>
  <si>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</si>
  <si>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</si>
  <si>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</si>
  <si>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</si>
  <si>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</si>
  <si>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</si>
  <si>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</si>
  <si>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</si>
  <si>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</si>
  <si>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</si>
  <si>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</si>
  <si>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</si>
  <si>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</si>
  <si>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</si>
  <si>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</si>
  <si>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</si>
  <si>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</si>
  <si>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</si>
  <si>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</si>
  <si>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</si>
  <si>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</si>
  <si>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</si>
  <si>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</si>
  <si>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</si>
  <si>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</si>
  <si>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</si>
  <si>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</si>
  <si>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</si>
  <si>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</si>
  <si>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</si>
  <si>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</si>
  <si>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</si>
  <si>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</si>
  <si>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</si>
  <si>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</si>
  <si>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</si>
  <si>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</si>
  <si>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</si>
  <si>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</si>
  <si>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</si>
  <si>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</si>
  <si>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</si>
  <si>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</si>
  <si>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</si>
  <si>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</si>
  <si>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</si>
  <si>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</si>
  <si>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</si>
  <si>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</si>
  <si>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</si>
  <si>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</si>
  <si>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</si>
  <si>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</si>
  <si>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</si>
  <si>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</si>
  <si>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</si>
  <si>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</si>
  <si>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</si>
  <si>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</si>
  <si>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</si>
  <si>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</si>
  <si>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</si>
  <si>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</si>
  <si>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</si>
  <si>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</si>
  <si>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</si>
  <si>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</si>
  <si>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</si>
  <si>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</si>
  <si>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</si>
  <si>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</si>
  <si>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</si>
  <si>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</si>
  <si>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</si>
  <si>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</si>
  <si>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</si>
  <si>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</si>
  <si>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</si>
  <si>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</si>
  <si>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</si>
  <si>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</si>
  <si>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</si>
  <si>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</si>
  <si>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</si>
  <si>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</si>
  <si>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</si>
  <si>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</si>
  <si>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</si>
  <si>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</si>
  <si>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</si>
  <si>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</si>
  <si>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</si>
  <si>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</si>
  <si>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</si>
  <si>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</si>
  <si>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</si>
  <si>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</si>
  <si>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</si>
  <si>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</si>
  <si>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</si>
  <si>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</si>
  <si>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</si>
  <si>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</si>
  <si>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</si>
  <si>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</si>
  <si>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</si>
  <si>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</si>
  <si>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</si>
  <si>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</si>
  <si>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</si>
  <si>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</si>
  <si>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</si>
  <si>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</si>
  <si>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</si>
  <si>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</si>
  <si>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</si>
  <si>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</si>
  <si>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</si>
  <si>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</si>
  <si>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</si>
  <si>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</si>
  <si>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</si>
  <si>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</si>
  <si>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</si>
  <si>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</si>
  <si>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</si>
  <si>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</si>
  <si>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</si>
  <si>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</si>
  <si>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</si>
  <si>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</si>
  <si>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</si>
  <si>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</si>
  <si>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</si>
  <si>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</si>
  <si>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</si>
  <si>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</si>
  <si>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</si>
  <si>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</si>
  <si>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</si>
  <si>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</si>
  <si>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</si>
  <si>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</si>
  <si>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</si>
  <si>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</si>
  <si>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</si>
  <si>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</si>
  <si>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</si>
  <si>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</si>
  <si>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</si>
  <si>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</si>
  <si>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</si>
  <si>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</si>
  <si>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</si>
  <si>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</si>
  <si>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</si>
  <si>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</si>
  <si>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</si>
  <si>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</si>
  <si>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</si>
  <si>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</si>
  <si>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</si>
  <si>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</si>
  <si>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</si>
  <si>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</si>
  <si>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</si>
  <si>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</si>
  <si>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</si>
  <si>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</si>
  <si>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</si>
  <si>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</si>
  <si>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</si>
  <si>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</si>
  <si>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</si>
  <si>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</si>
  <si>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</si>
  <si>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</si>
  <si>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</si>
  <si>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</si>
  <si>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</si>
  <si>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</si>
  <si>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</si>
  <si>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</si>
  <si>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</si>
  <si>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</si>
  <si>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</si>
  <si>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</si>
  <si>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</si>
  <si>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</si>
  <si>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</si>
  <si>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</si>
  <si>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</si>
  <si>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</si>
  <si>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</si>
  <si>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</si>
  <si>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</si>
  <si>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</si>
  <si>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</si>
  <si>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</si>
  <si>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</si>
  <si>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</si>
  <si>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</si>
  <si>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</si>
  <si>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</si>
  <si>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</si>
  <si>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</si>
  <si>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</si>
  <si>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</si>
  <si>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</si>
  <si>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</si>
  <si>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</si>
  <si>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</si>
  <si>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</si>
  <si>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</si>
  <si>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</si>
  <si>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</si>
  <si>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</si>
  <si>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</si>
  <si>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</si>
  <si>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</si>
  <si>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</si>
  <si>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</si>
  <si>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</si>
  <si>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</si>
  <si>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</si>
  <si>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</si>
  <si>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</si>
  <si>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</si>
  <si>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</si>
  <si>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</si>
  <si>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</si>
  <si>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</si>
  <si>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</si>
  <si>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</si>
  <si>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</si>
  <si>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</si>
  <si>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</si>
  <si>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</si>
  <si>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</si>
  <si>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</si>
  <si>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</si>
  <si>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</si>
  <si>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</si>
  <si>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</si>
  <si>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</si>
  <si>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</si>
  <si>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</si>
  <si>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</si>
  <si>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</si>
  <si>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</si>
  <si>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</si>
  <si>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</si>
  <si>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</si>
  <si>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</si>
  <si>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</si>
  <si>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</si>
  <si>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</si>
  <si>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</si>
  <si>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</si>
  <si>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</si>
  <si>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</si>
  <si>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</si>
  <si>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</si>
  <si>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</si>
  <si>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</si>
  <si>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</si>
  <si>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</si>
  <si>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</si>
  <si>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</si>
  <si>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</si>
  <si>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</si>
  <si>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</si>
  <si>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</si>
  <si>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</si>
  <si>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</si>
  <si>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</si>
  <si>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</si>
  <si>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</si>
  <si>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</si>
  <si>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</si>
  <si>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</si>
  <si>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</si>
  <si>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</si>
  <si>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</si>
  <si>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</si>
  <si>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</si>
  <si>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</si>
  <si>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</si>
  <si>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</si>
  <si>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</si>
  <si>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</si>
  <si>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</si>
  <si>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</si>
  <si>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</si>
  <si>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</si>
  <si>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</si>
  <si>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</si>
  <si>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</si>
  <si>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</si>
  <si>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</si>
  <si>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</si>
  <si>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</si>
  <si>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</si>
  <si>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</si>
  <si>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</si>
  <si>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</si>
  <si>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</si>
  <si>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</si>
  <si>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</si>
  <si>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</si>
  <si>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</si>
  <si>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</si>
  <si>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</si>
  <si>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</si>
  <si>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</si>
  <si>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</si>
  <si>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</si>
  <si>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</si>
  <si>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</si>
  <si>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</si>
  <si>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</si>
  <si>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</si>
  <si>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</si>
  <si>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</si>
  <si>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</si>
  <si>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</si>
  <si>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</si>
  <si>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</si>
  <si>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</si>
  <si>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</si>
  <si>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</si>
  <si>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</si>
  <si>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</si>
  <si>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</si>
  <si>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</si>
  <si>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</si>
  <si>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</si>
  <si>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</si>
  <si>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</si>
  <si>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</si>
  <si>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</si>
  <si>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</si>
  <si>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</si>
  <si>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</si>
  <si>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</si>
  <si>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</si>
  <si>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</si>
  <si>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</si>
  <si>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</si>
  <si>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</si>
  <si>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</si>
  <si>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</si>
  <si>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</si>
  <si>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</si>
  <si>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</si>
  <si>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</si>
  <si>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</si>
  <si>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</si>
  <si>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</si>
  <si>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</si>
  <si>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</si>
  <si>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</si>
  <si>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</si>
  <si>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</si>
  <si>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</si>
  <si>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</si>
  <si>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</si>
  <si>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</si>
  <si>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</si>
  <si>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</si>
  <si>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</si>
  <si>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</si>
  <si>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</si>
  <si>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</si>
  <si>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</si>
  <si>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</si>
  <si>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</si>
  <si>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</si>
  <si>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</si>
  <si>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</si>
  <si>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</si>
  <si>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</si>
  <si>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</si>
  <si>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</si>
  <si>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</si>
  <si>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</si>
  <si>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</si>
  <si>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</si>
  <si>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</si>
  <si>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</si>
  <si>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</si>
  <si>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</si>
  <si>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</si>
  <si>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</si>
  <si>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</si>
  <si>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</si>
  <si>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</si>
  <si>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</si>
  <si>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</si>
  <si>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</si>
  <si>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</si>
  <si>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</si>
  <si>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</si>
  <si>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</si>
  <si>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</si>
  <si>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</si>
  <si>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</si>
  <si>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</si>
  <si>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</si>
  <si>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</si>
  <si>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</si>
  <si>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</si>
  <si>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</si>
  <si>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</si>
  <si>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</si>
  <si>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</si>
  <si>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</si>
  <si>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</si>
  <si>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</si>
  <si>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</si>
  <si>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</si>
  <si>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</si>
  <si>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</si>
  <si>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</si>
  <si>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</si>
  <si>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</si>
  <si>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</si>
  <si>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</si>
  <si>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</si>
  <si>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</si>
  <si>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</si>
  <si>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</si>
  <si>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</si>
  <si>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</si>
  <si>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</si>
  <si>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</si>
  <si>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</si>
  <si>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</si>
  <si>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</si>
  <si>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</si>
  <si>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</si>
  <si>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</si>
  <si>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</si>
  <si>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</si>
  <si>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</si>
  <si>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</si>
  <si>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</si>
  <si>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</si>
  <si>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</si>
  <si>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</si>
  <si>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</si>
  <si>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</si>
  <si>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</si>
  <si>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</si>
  <si>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</si>
  <si>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</si>
  <si>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</si>
  <si>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</si>
  <si>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</si>
  <si>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</si>
  <si>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</si>
  <si>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</si>
  <si>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</si>
  <si>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</si>
  <si>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</si>
  <si>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</si>
  <si>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</si>
  <si>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</si>
  <si>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</si>
  <si>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</si>
  <si>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</si>
  <si>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</si>
  <si>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</si>
  <si>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</si>
  <si>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</si>
  <si>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</si>
  <si>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</si>
  <si>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</si>
  <si>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</si>
  <si>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</si>
  <si>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</si>
  <si>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</si>
  <si>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</si>
  <si>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</si>
  <si>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</si>
  <si>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</si>
  <si>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</si>
  <si>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</si>
  <si>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</si>
  <si>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</si>
  <si>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</si>
  <si>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</si>
  <si>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</si>
  <si>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</si>
  <si>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</si>
  <si>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</si>
  <si>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</si>
  <si>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</si>
  <si>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</si>
  <si>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</si>
  <si>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</si>
  <si>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</si>
  <si>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</si>
  <si>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</si>
  <si>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</si>
  <si>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</si>
  <si>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</si>
  <si>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</si>
  <si>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</si>
  <si>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</si>
  <si>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</si>
  <si>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</si>
  <si>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</si>
  <si>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</si>
  <si>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</si>
  <si>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</si>
  <si>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</si>
  <si>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</si>
  <si>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</si>
  <si>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</si>
  <si>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</si>
  <si>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</si>
  <si>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</si>
  <si>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</si>
  <si>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</si>
  <si>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</si>
  <si>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</si>
  <si>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</si>
  <si>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</si>
  <si>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</si>
  <si>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</si>
  <si>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</si>
  <si>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</si>
  <si>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</si>
  <si>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</si>
  <si>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</si>
  <si>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</si>
  <si>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</si>
  <si>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</si>
  <si>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</si>
  <si>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</si>
  <si>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</si>
  <si>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</si>
  <si>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</si>
  <si>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</si>
  <si>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</si>
  <si>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</si>
  <si>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</si>
  <si>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</si>
  <si>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</si>
  <si>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</si>
  <si>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</si>
  <si>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</si>
  <si>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</si>
  <si>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</si>
  <si>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</si>
  <si>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</si>
  <si>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</si>
  <si>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</si>
  <si>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</si>
  <si>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</si>
  <si>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</si>
  <si>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</si>
  <si>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</si>
  <si>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</si>
  <si>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</si>
  <si>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</si>
  <si>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</si>
  <si>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</si>
  <si>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</si>
  <si>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</si>
  <si>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</si>
  <si>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</si>
  <si>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</si>
  <si>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</si>
  <si>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</si>
  <si>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</si>
  <si>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</si>
  <si>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</si>
  <si>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</si>
  <si>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</si>
  <si>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</si>
  <si>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</si>
  <si>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</si>
  <si>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</si>
  <si>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</si>
  <si>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</si>
  <si>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</si>
  <si>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</si>
  <si>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</si>
  <si>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</si>
  <si>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</si>
  <si>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</si>
  <si>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</si>
  <si>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</si>
  <si>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</si>
  <si>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</si>
  <si>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</si>
  <si>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</si>
  <si>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</si>
  <si>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</si>
  <si>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</si>
  <si>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</si>
  <si>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</si>
  <si>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</si>
  <si>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</si>
  <si>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</si>
  <si>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</si>
  <si>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</si>
  <si>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</si>
  <si>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</si>
  <si>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</si>
  <si>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</si>
  <si>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</si>
  <si>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</si>
  <si>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</si>
  <si>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</si>
  <si>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</si>
  <si>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</si>
  <si>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</si>
  <si>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</si>
  <si>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</si>
  <si>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</si>
  <si>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</si>
  <si>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</si>
  <si>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</si>
  <si>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</si>
  <si>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</si>
  <si>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</si>
  <si>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</si>
  <si>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</si>
  <si>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</si>
  <si>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</si>
  <si>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</si>
  <si>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</si>
  <si>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</si>
  <si>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</si>
  <si>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</si>
  <si>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</si>
  <si>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</si>
  <si>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</si>
  <si>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</si>
  <si>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</si>
  <si>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</si>
  <si>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</si>
  <si>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</si>
  <si>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</si>
  <si>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</si>
  <si>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</si>
  <si>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</si>
  <si>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</si>
  <si>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</si>
  <si>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</si>
  <si>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</si>
  <si>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</si>
  <si>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</si>
  <si>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</si>
  <si>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</si>
  <si>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</si>
  <si>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</si>
  <si>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</si>
  <si>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</si>
  <si>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</si>
  <si>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</si>
  <si>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</si>
  <si>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</si>
  <si>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</si>
  <si>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</si>
  <si>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</si>
  <si>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</si>
  <si>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</si>
  <si>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</si>
  <si>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</si>
  <si>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</si>
  <si>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</si>
  <si>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</si>
  <si>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</si>
  <si>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</si>
  <si>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</si>
  <si>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</si>
  <si>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</si>
  <si>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</si>
  <si>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</si>
  <si>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</si>
  <si>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</si>
  <si>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</si>
  <si>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</si>
  <si>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</si>
  <si>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</si>
  <si>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</si>
  <si>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</si>
  <si>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</si>
  <si>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</si>
  <si>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</si>
  <si>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</si>
  <si>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</si>
  <si>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</si>
  <si>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</si>
  <si>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</si>
  <si>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</si>
  <si>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</si>
  <si>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</si>
  <si>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</si>
  <si>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</si>
  <si>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</si>
  <si>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</si>
  <si>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</si>
  <si>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</si>
  <si>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</si>
  <si>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</si>
  <si>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</si>
  <si>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</si>
  <si>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</si>
  <si>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</si>
  <si>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</si>
  <si>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</si>
  <si>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</si>
  <si>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</si>
  <si>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</si>
  <si>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</si>
  <si>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</si>
  <si>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</si>
  <si>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</si>
  <si>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</si>
  <si>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</si>
  <si>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</si>
  <si>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</si>
  <si>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</si>
  <si>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</si>
  <si>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</si>
  <si>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</si>
  <si>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</si>
  <si>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</si>
  <si>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</si>
  <si>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</si>
  <si>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</si>
  <si>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</si>
  <si>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</si>
  <si>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</si>
  <si>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</si>
  <si>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</si>
  <si>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</si>
  <si>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</si>
  <si>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</si>
  <si>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</si>
  <si>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</si>
  <si>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</si>
  <si>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</si>
  <si>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</si>
  <si>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</si>
  <si>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</si>
  <si>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</si>
  <si>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</si>
  <si>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</si>
  <si>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</si>
  <si>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</si>
  <si>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</si>
  <si>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</si>
  <si>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</si>
  <si>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</si>
  <si>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</si>
  <si>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</si>
  <si>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</si>
  <si>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</si>
  <si>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</si>
  <si>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</si>
  <si>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</si>
  <si>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</si>
  <si>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</si>
  <si>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</si>
  <si>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</si>
  <si>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</si>
  <si>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</si>
  <si>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</si>
  <si>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</si>
  <si>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</si>
  <si>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</si>
  <si>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</si>
  <si>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</si>
  <si>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</si>
  <si>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</si>
  <si>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</si>
  <si>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</si>
  <si>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</si>
  <si>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</si>
  <si>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</si>
  <si>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</si>
  <si>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</si>
  <si>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</si>
  <si>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</si>
  <si>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</si>
  <si>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</si>
  <si>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</si>
  <si>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</si>
  <si>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</si>
  <si>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</si>
  <si>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</si>
  <si>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</si>
  <si>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</si>
  <si>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</si>
  <si>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</si>
  <si>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</si>
  <si>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</si>
  <si>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</si>
  <si>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</si>
  <si>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</si>
  <si>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</si>
  <si>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</si>
  <si>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</si>
  <si>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</si>
  <si>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</si>
  <si>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</si>
  <si>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</si>
  <si>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</si>
  <si>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</si>
  <si>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</si>
  <si>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</si>
  <si>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</si>
  <si>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</si>
  <si>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</si>
  <si>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</si>
  <si>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</si>
  <si>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</si>
  <si>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</si>
  <si>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</si>
  <si>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</si>
  <si>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</si>
  <si>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</si>
  <si>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</si>
  <si>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</si>
  <si>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</si>
  <si>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</si>
  <si>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</si>
  <si>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</si>
  <si>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</si>
  <si>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</si>
  <si>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</si>
  <si>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</si>
  <si>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</si>
  <si>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</si>
  <si>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</si>
  <si>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</si>
  <si>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</si>
  <si>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</si>
  <si>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</si>
  <si>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</si>
  <si>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</si>
  <si>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</si>
  <si>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</si>
  <si>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</si>
  <si>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</si>
  <si>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</si>
  <si>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</si>
  <si>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</si>
  <si>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</si>
  <si>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</si>
  <si>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</si>
  <si>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</si>
  <si>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</si>
  <si>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</si>
  <si>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</si>
  <si>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</si>
  <si>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</si>
  <si>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</si>
  <si>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</si>
  <si>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</si>
  <si>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</si>
  <si>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</si>
  <si>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</si>
  <si>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</si>
  <si>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</si>
  <si>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</si>
  <si>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</si>
  <si>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</si>
  <si>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</si>
  <si>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</si>
  <si>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</si>
  <si>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</si>
  <si>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</si>
  <si>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</si>
  <si>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</si>
  <si>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</si>
  <si>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</si>
  <si>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</si>
  <si>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</si>
  <si>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</si>
  <si>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</si>
  <si>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</si>
  <si>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</si>
  <si>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</si>
  <si>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</si>
  <si>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</si>
  <si>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</si>
  <si>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</si>
  <si>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</si>
  <si>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</si>
  <si>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</si>
  <si>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</si>
  <si>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</si>
  <si>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</si>
  <si>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</si>
  <si>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</si>
  <si>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</si>
  <si>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</si>
  <si>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</si>
  <si>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</si>
  <si>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</si>
  <si>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</si>
  <si>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</si>
  <si>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</si>
  <si>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</si>
  <si>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</si>
  <si>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</si>
  <si>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</si>
  <si>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</si>
  <si>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</si>
  <si>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</si>
  <si>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</si>
  <si>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</si>
  <si>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</si>
  <si>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</si>
  <si>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</si>
  <si>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</si>
  <si>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</si>
  <si>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</si>
  <si>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</si>
  <si>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</si>
  <si>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</si>
  <si>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</si>
  <si>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</si>
  <si>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</si>
  <si>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</si>
  <si>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</si>
  <si>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</si>
  <si>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</si>
  <si>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</si>
  <si>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</si>
  <si>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</si>
  <si>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</si>
  <si>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</si>
  <si>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</si>
  <si>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</si>
  <si>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</si>
  <si>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</si>
  <si>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</si>
  <si>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</si>
  <si>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</si>
  <si>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</si>
  <si>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</si>
  <si>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</si>
  <si>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</si>
  <si>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</si>
  <si>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</si>
  <si>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</si>
  <si>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</si>
  <si>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</si>
  <si>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</si>
  <si>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</si>
  <si>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</si>
  <si>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</si>
  <si>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</si>
  <si>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</si>
  <si>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</si>
  <si>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</si>
  <si>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</si>
  <si>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</si>
  <si>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</si>
  <si>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</si>
  <si>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</si>
  <si>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</si>
  <si>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</si>
  <si>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</si>
  <si>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</si>
  <si>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</si>
  <si>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</si>
  <si>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</si>
  <si>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</si>
  <si>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</si>
  <si>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</si>
  <si>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</si>
  <si>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</si>
  <si>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</si>
  <si>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</si>
  <si>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</si>
  <si>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</si>
  <si>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</si>
  <si>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</si>
  <si>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</si>
  <si>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</si>
  <si>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</si>
  <si>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</si>
  <si>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</si>
  <si>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</si>
  <si>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</si>
  <si>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</si>
  <si>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</si>
  <si>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</si>
  <si>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</si>
  <si>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</si>
  <si>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</si>
  <si>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</si>
  <si>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</si>
  <si>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</si>
  <si>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</si>
  <si>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</si>
  <si>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</si>
  <si>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</si>
  <si>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</si>
  <si>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</si>
  <si>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</si>
  <si>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</si>
  <si>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</si>
  <si>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</si>
  <si>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</si>
  <si>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</si>
  <si>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</si>
  <si>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</si>
  <si>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</si>
  <si>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</si>
  <si>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</si>
  <si>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</si>
  <si>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</si>
  <si>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</si>
  <si>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</si>
  <si>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</si>
  <si>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</si>
  <si>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</si>
  <si>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</si>
  <si>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</si>
  <si>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</si>
  <si>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</si>
  <si>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</si>
  <si>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</si>
  <si>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</si>
  <si>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</si>
  <si>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</si>
  <si>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</si>
  <si>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</si>
  <si>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</si>
  <si>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</si>
  <si>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</si>
  <si>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</si>
  <si>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</si>
  <si>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</si>
  <si>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</si>
  <si>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</si>
  <si>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</si>
  <si>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</si>
  <si>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</si>
  <si>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</si>
  <si>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</si>
  <si>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</si>
  <si>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</si>
  <si>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</si>
  <si>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</si>
  <si>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</si>
  <si>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</si>
  <si>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</si>
  <si>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</si>
  <si>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</si>
  <si>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</si>
  <si>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</si>
  <si>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</si>
  <si>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</si>
  <si>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</si>
  <si>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</si>
  <si>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</si>
  <si>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</si>
  <si>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</si>
  <si>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</si>
  <si>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</si>
  <si>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</si>
  <si>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</si>
  <si>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</si>
  <si>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</si>
  <si>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</si>
  <si>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</si>
  <si>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</si>
  <si>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</si>
  <si>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</si>
  <si>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</si>
  <si>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</si>
  <si>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</si>
  <si>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</si>
  <si>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</si>
  <si>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</si>
  <si>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</si>
  <si>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</si>
  <si>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</si>
  <si>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</si>
  <si>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</si>
  <si>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</si>
  <si>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</si>
  <si>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</si>
  <si>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</si>
  <si>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</si>
  <si>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</si>
  <si>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</si>
  <si>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</si>
  <si>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</si>
  <si>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</si>
  <si>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</si>
  <si>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</si>
  <si>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</si>
  <si>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</si>
  <si>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</si>
  <si>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</si>
  <si>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</si>
  <si>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</si>
  <si>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</si>
  <si>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</si>
  <si>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</si>
  <si>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</si>
  <si>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</si>
  <si>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</si>
  <si>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</si>
  <si>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</si>
  <si>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</si>
  <si>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</si>
  <si>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</si>
  <si>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</si>
  <si>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</si>
  <si>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</si>
  <si>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</si>
  <si>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</si>
  <si>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</si>
  <si>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</si>
  <si>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</si>
  <si>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</si>
  <si>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</si>
  <si>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</si>
  <si>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</si>
  <si>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</si>
  <si>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</si>
  <si>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</si>
  <si>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</si>
  <si>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</si>
  <si>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</si>
  <si>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</si>
  <si>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</si>
  <si>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</si>
  <si>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</si>
  <si>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</si>
  <si>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</si>
  <si>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</si>
  <si>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</si>
  <si>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</si>
  <si>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</si>
  <si>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</si>
  <si>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</si>
  <si>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</si>
  <si>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</si>
  <si>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</si>
  <si>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</si>
  <si>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</si>
  <si>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</si>
  <si>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</si>
  <si>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</si>
  <si>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</si>
  <si>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</si>
  <si>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</si>
  <si>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</si>
  <si>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</si>
  <si>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</si>
  <si>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</si>
  <si>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</si>
  <si>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</si>
  <si>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</si>
  <si>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</si>
  <si>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</si>
  <si>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</si>
  <si>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</si>
  <si>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</si>
  <si>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</si>
  <si>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</si>
  <si>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</si>
  <si>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</si>
  <si>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</si>
  <si>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</si>
  <si>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</si>
  <si>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</si>
  <si>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</si>
  <si>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</si>
  <si>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</si>
  <si>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</si>
  <si>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</si>
  <si>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</si>
  <si>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</si>
  <si>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</si>
  <si>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</si>
  <si>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</si>
  <si>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</si>
  <si>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</si>
  <si>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</si>
  <si>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</si>
  <si>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</si>
  <si>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</si>
  <si>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</si>
  <si>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</si>
  <si>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</si>
  <si>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</si>
  <si>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</si>
  <si>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</si>
  <si>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</si>
  <si>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</si>
  <si>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</si>
  <si>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</si>
  <si>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</si>
  <si>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</si>
  <si>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</si>
  <si>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</si>
  <si>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</si>
  <si>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</si>
  <si>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</si>
  <si>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</si>
  <si>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</si>
  <si>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</si>
  <si>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</si>
  <si>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</si>
  <si>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</si>
  <si>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</si>
  <si>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</si>
  <si>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</si>
  <si>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</si>
  <si>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</si>
  <si>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</si>
  <si>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</si>
  <si>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</si>
  <si>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</si>
  <si>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</si>
  <si>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</si>
  <si>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</si>
  <si>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</si>
  <si>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</si>
  <si>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</si>
  <si>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</si>
  <si>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</si>
  <si>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</si>
  <si>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</si>
  <si>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</si>
  <si>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</si>
  <si>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</si>
  <si>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</si>
  <si>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</si>
  <si>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</si>
  <si>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</si>
  <si>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</si>
  <si>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</si>
  <si>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</si>
  <si>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</si>
  <si>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</si>
  <si>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</si>
  <si>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</si>
  <si>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</si>
  <si>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</si>
  <si>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</si>
  <si>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</si>
  <si>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</si>
  <si>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</si>
  <si>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</si>
  <si>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</si>
  <si>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</si>
  <si>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</si>
  <si>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</si>
  <si>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</si>
  <si>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</si>
  <si>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</si>
  <si>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</si>
  <si>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</si>
  <si>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</si>
  <si>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</si>
  <si>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</si>
  <si>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</si>
  <si>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</si>
  <si>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</si>
  <si>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</si>
  <si>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</si>
  <si>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</si>
  <si>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</si>
  <si>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</si>
  <si>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</si>
  <si>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</si>
  <si>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</si>
  <si>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</si>
  <si>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</si>
  <si>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</si>
  <si>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</si>
  <si>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</si>
  <si>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</si>
  <si>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</si>
  <si>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</si>
  <si>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</si>
  <si>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</si>
  <si>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</si>
  <si>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</si>
  <si>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</si>
  <si>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</si>
  <si>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</si>
  <si>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</si>
  <si>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</si>
  <si>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</si>
  <si>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</si>
  <si>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</si>
  <si>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</si>
  <si>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</si>
  <si>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</si>
  <si>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</si>
  <si>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</si>
  <si>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</si>
  <si>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</si>
  <si>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</si>
  <si>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</si>
  <si>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</si>
  <si>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</si>
  <si>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</si>
  <si>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</si>
  <si>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</si>
  <si>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</si>
  <si>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</si>
  <si>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</si>
  <si>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</si>
  <si>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</si>
  <si>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</si>
  <si>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</si>
  <si>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</si>
  <si>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</si>
  <si>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</si>
  <si>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</si>
  <si>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</si>
  <si>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</si>
  <si>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</si>
  <si>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</si>
  <si>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</si>
  <si>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</si>
  <si>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</si>
  <si>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</si>
  <si>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</si>
  <si>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</si>
  <si>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</si>
  <si>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</si>
  <si>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</si>
  <si>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</si>
  <si>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</si>
  <si>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</si>
  <si>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</si>
  <si>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</si>
  <si>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</si>
  <si>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</si>
  <si>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</si>
  <si>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</si>
  <si>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</si>
  <si>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</si>
  <si>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</si>
  <si>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</si>
  <si>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</si>
  <si>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</si>
  <si>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</si>
  <si>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</si>
  <si>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</si>
  <si>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</si>
  <si>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</si>
  <si>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</si>
  <si>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</si>
  <si>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</si>
  <si>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</si>
  <si>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</si>
  <si>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</si>
  <si>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</si>
  <si>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</si>
  <si>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</si>
  <si>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</si>
  <si>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</si>
  <si>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</si>
  <si>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</si>
  <si>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</si>
  <si>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</si>
  <si>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</si>
  <si>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</si>
  <si>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</si>
  <si>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</si>
  <si>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</si>
  <si>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</si>
  <si>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</si>
  <si>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</si>
  <si>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</si>
  <si>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</si>
  <si>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</si>
  <si>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</si>
  <si>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</si>
  <si>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</si>
  <si>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</si>
  <si>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</si>
  <si>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</si>
  <si>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</si>
  <si>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</si>
  <si>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</si>
  <si>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</si>
  <si>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</si>
  <si>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</si>
  <si>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</si>
  <si>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</si>
  <si>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</si>
  <si>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</si>
  <si>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</si>
  <si>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</si>
  <si>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</si>
  <si>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</si>
  <si>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</si>
  <si>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</si>
  <si>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</si>
  <si>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</si>
  <si>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</si>
  <si>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</si>
  <si>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</si>
  <si>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</si>
  <si>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</si>
  <si>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</si>
  <si>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</si>
  <si>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</si>
  <si>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</si>
  <si>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</si>
  <si>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</si>
  <si>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</si>
  <si>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</si>
  <si>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</si>
  <si>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</si>
  <si>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</si>
  <si>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</si>
  <si>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</si>
  <si>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</si>
  <si>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</si>
  <si>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</si>
  <si>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</si>
  <si>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</si>
  <si>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</si>
  <si>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</si>
  <si>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</si>
  <si>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</si>
  <si>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</si>
  <si>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</si>
  <si>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</si>
  <si>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</si>
  <si>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</si>
  <si>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</si>
  <si>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</si>
  <si>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</si>
  <si>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</si>
  <si>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</si>
  <si>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</si>
  <si>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</si>
  <si>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</si>
  <si>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</si>
  <si>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</si>
  <si>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</si>
  <si>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</si>
  <si>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</si>
  <si>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</si>
  <si>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</si>
  <si>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</si>
  <si>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</si>
  <si>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</si>
  <si>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</si>
  <si>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</si>
  <si>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</si>
  <si>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</si>
  <si>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</si>
  <si>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</si>
  <si>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</si>
  <si>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</si>
  <si>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</si>
  <si>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</si>
  <si>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</si>
  <si>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</si>
  <si>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</si>
  <si>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</si>
  <si>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</si>
  <si>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</si>
  <si>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</si>
  <si>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</si>
  <si>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</si>
  <si>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</si>
  <si>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</si>
  <si>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</si>
  <si>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</si>
  <si>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</si>
  <si>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</si>
  <si>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</si>
  <si>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</si>
  <si>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</si>
  <si>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</si>
  <si>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</si>
  <si>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</si>
  <si>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</si>
  <si>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</si>
  <si>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</si>
  <si>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</si>
  <si>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</si>
  <si>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</si>
  <si>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</si>
  <si>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</si>
  <si>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</si>
  <si>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</si>
  <si>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</si>
  <si>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</si>
  <si>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</si>
  <si>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</si>
  <si>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</si>
  <si>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</si>
  <si>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</si>
  <si>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</si>
  <si>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</si>
  <si>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</si>
  <si>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</si>
  <si>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</si>
  <si>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</si>
  <si>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</si>
  <si>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</si>
  <si>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</si>
  <si>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</si>
  <si>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</si>
  <si>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</si>
  <si>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</si>
  <si>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</si>
  <si>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</si>
  <si>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</si>
  <si>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</si>
  <si>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</si>
  <si>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</si>
  <si>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</si>
  <si>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</si>
  <si>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</si>
  <si>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</si>
  <si>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</si>
  <si>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</si>
  <si>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</si>
  <si>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</si>
  <si>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</si>
  <si>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</si>
  <si>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</si>
  <si>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</si>
  <si>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</si>
  <si>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</si>
  <si>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</si>
  <si>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</si>
  <si>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</si>
  <si>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</si>
  <si>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</si>
  <si>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</si>
  <si>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</si>
  <si>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</si>
  <si>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</si>
  <si>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</si>
  <si>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</si>
  <si>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</si>
  <si>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</si>
  <si>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</si>
  <si>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</si>
  <si>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</si>
  <si>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</si>
  <si>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</si>
  <si>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</si>
  <si>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</si>
  <si>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</si>
  <si>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</si>
  <si>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</si>
  <si>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</si>
  <si>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</si>
  <si>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</si>
  <si>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</si>
  <si>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</si>
  <si>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</si>
  <si>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</si>
  <si>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</si>
  <si>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</si>
  <si>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</si>
  <si>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</si>
  <si>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</si>
  <si>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</si>
  <si>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</si>
  <si>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</si>
  <si>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</si>
  <si>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</si>
  <si>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</si>
  <si>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</si>
  <si>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</si>
  <si>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</si>
  <si>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</si>
  <si>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</si>
  <si>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</si>
  <si>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</si>
  <si>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</si>
  <si>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</si>
  <si>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</si>
  <si>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</si>
  <si>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</si>
  <si>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</si>
  <si>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</si>
  <si>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</si>
  <si>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</si>
  <si>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</si>
  <si>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</si>
  <si>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</si>
  <si>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</si>
  <si>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</si>
  <si>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</si>
  <si>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</si>
  <si>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</si>
  <si>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</si>
  <si>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</si>
  <si>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</si>
  <si>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</si>
  <si>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</si>
  <si>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</si>
  <si>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</si>
  <si>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</si>
  <si>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</si>
  <si>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</si>
  <si>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</si>
  <si>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</si>
  <si>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</si>
  <si>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</si>
  <si>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</si>
  <si>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</si>
  <si>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</si>
  <si>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</si>
  <si>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</si>
  <si>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</si>
  <si>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</si>
  <si>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</si>
  <si>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</si>
  <si>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</si>
  <si>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</si>
  <si>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</si>
  <si>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</si>
  <si>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</si>
  <si>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</si>
  <si>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</si>
  <si>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</si>
  <si>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</si>
  <si>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</si>
  <si>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</si>
  <si>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</si>
  <si>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</si>
  <si>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</si>
  <si>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</si>
  <si>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</si>
  <si>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</si>
  <si>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</si>
  <si>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</si>
  <si>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</si>
  <si>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</si>
  <si>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</si>
  <si>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</si>
  <si>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</si>
  <si>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</si>
  <si>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</si>
  <si>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</si>
  <si>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</si>
  <si>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</si>
  <si>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</si>
  <si>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</si>
  <si>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</si>
  <si>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</si>
  <si>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</si>
  <si>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</si>
  <si>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</si>
  <si>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</si>
  <si>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</si>
  <si>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</si>
  <si>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</si>
  <si>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</si>
  <si>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</si>
  <si>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</si>
  <si>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</si>
  <si>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</si>
  <si>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</si>
  <si>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</si>
  <si>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</si>
  <si>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</si>
  <si>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</si>
  <si>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</si>
  <si>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</si>
  <si>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</si>
  <si>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</si>
  <si>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</si>
  <si>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</si>
  <si>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</si>
  <si>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</si>
  <si>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</si>
  <si>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</si>
  <si>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</si>
  <si>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</si>
  <si>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</si>
  <si>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</si>
  <si>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</si>
  <si>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</si>
  <si>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</si>
  <si>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</si>
  <si>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</si>
  <si>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</si>
  <si>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</si>
  <si>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</si>
  <si>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</si>
  <si>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</si>
  <si>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</si>
  <si>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</si>
  <si>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</si>
  <si>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</si>
  <si>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</si>
  <si>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</si>
  <si>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</si>
  <si>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</si>
  <si>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</si>
  <si>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</si>
  <si>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</si>
  <si>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</si>
  <si>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</si>
  <si>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</si>
  <si>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</si>
  <si>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</si>
  <si>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</si>
  <si>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</si>
  <si>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</si>
  <si>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</si>
  <si>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</si>
  <si>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</si>
  <si>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</si>
  <si>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</si>
  <si>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</si>
  <si>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</si>
  <si>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</si>
  <si>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</si>
  <si>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</si>
  <si>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</si>
  <si>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</si>
  <si>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</si>
  <si>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</si>
  <si>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</si>
  <si>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</si>
  <si>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</si>
  <si>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</si>
  <si>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</si>
  <si>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</si>
  <si>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</si>
  <si>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</si>
  <si>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</si>
  <si>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</si>
  <si>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</si>
  <si>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</si>
  <si>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</si>
  <si>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</si>
  <si>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</si>
  <si>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</si>
  <si>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</si>
  <si>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</si>
  <si>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</si>
  <si>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</si>
  <si>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</si>
  <si>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</si>
  <si>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</si>
  <si>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</si>
  <si>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</si>
  <si>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</si>
  <si>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</si>
  <si>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</si>
  <si>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</si>
  <si>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</si>
  <si>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</si>
  <si>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</si>
  <si>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</si>
  <si>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</si>
  <si>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</si>
  <si>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</si>
  <si>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</si>
  <si>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</si>
  <si>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</si>
  <si>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</si>
  <si>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</si>
  <si>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</si>
  <si>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</si>
  <si>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</si>
  <si>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</si>
  <si>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</si>
  <si>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</si>
  <si>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</si>
  <si>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</si>
  <si>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</si>
  <si>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</si>
  <si>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</si>
  <si>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</si>
  <si>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</si>
  <si>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</si>
  <si>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</si>
  <si>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</si>
  <si>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</si>
  <si>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</si>
  <si>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</si>
  <si>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</si>
  <si>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</si>
  <si>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</si>
  <si>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</si>
  <si>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</si>
  <si>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</si>
  <si>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</si>
  <si>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</si>
  <si>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</si>
  <si>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</si>
  <si>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</si>
  <si>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</si>
  <si>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</si>
  <si>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</si>
  <si>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</si>
  <si>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</si>
  <si>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</si>
  <si>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</si>
  <si>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</si>
  <si>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</si>
  <si>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</si>
  <si>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</si>
  <si>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</si>
  <si>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</si>
  <si>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</si>
  <si>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</si>
  <si>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</si>
  <si>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</si>
  <si>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</si>
  <si>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</si>
  <si>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</si>
  <si>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</si>
  <si>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</si>
  <si>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</si>
  <si>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</si>
  <si>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</si>
  <si>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</si>
  <si>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</si>
  <si>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</si>
  <si>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</si>
  <si>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</si>
  <si>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</si>
  <si>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</si>
  <si>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</si>
  <si>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</si>
  <si>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</si>
  <si>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</si>
  <si>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</si>
  <si>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</si>
  <si>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</si>
  <si>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</si>
  <si>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</si>
  <si>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</si>
  <si>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</si>
  <si>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</si>
  <si>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</si>
  <si>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</si>
  <si>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</si>
  <si>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</si>
  <si>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</si>
  <si>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</si>
  <si>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</si>
  <si>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</si>
  <si>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</si>
  <si>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</si>
  <si>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</si>
  <si>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</si>
  <si>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</si>
  <si>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</si>
  <si>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</si>
  <si>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</si>
  <si>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</si>
  <si>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</si>
  <si>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</si>
  <si>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</si>
  <si>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</si>
  <si>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</si>
  <si>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</si>
  <si>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</si>
  <si>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</si>
  <si>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</si>
  <si>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</si>
  <si>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</si>
  <si>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</si>
  <si>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</si>
  <si>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</si>
  <si>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</si>
  <si>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</si>
  <si>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</si>
  <si>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</si>
  <si>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</si>
  <si>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</si>
  <si>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</si>
  <si>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</si>
  <si>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</si>
  <si>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</si>
  <si>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</si>
  <si>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</si>
  <si>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</si>
  <si>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</si>
  <si>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</si>
  <si>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</si>
  <si>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</si>
  <si>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</si>
  <si>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</si>
  <si>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</si>
  <si>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</si>
  <si>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</si>
  <si>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</si>
  <si>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</si>
  <si>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</si>
  <si>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</si>
  <si>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</si>
  <si>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</si>
  <si>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</si>
  <si>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</si>
  <si>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</si>
  <si>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</si>
  <si>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</si>
  <si>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</si>
  <si>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</si>
  <si>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</si>
  <si>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</si>
  <si>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</si>
  <si>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</si>
  <si>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</si>
  <si>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</si>
  <si>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</si>
  <si>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</si>
  <si>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</si>
  <si>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</si>
  <si>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</si>
  <si>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</si>
  <si>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</si>
  <si>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</si>
  <si>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</si>
  <si>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</si>
  <si>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</si>
  <si>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</si>
  <si>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</si>
  <si>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</si>
  <si>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</si>
  <si>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</si>
  <si>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</si>
  <si>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</si>
  <si>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</si>
  <si>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</si>
  <si>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</si>
  <si>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</si>
  <si>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</si>
  <si>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</si>
  <si>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</si>
  <si>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</si>
  <si>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</si>
  <si>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</si>
  <si>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</si>
  <si>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</si>
  <si>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</si>
  <si>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</si>
  <si>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</si>
  <si>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</si>
  <si>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</si>
  <si>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</si>
  <si>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</si>
  <si>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</si>
  <si>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</si>
  <si>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</si>
  <si>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</si>
  <si>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</si>
  <si>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</si>
  <si>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</si>
  <si>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</si>
  <si>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</si>
  <si>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</si>
  <si>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</si>
  <si>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</si>
  <si>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</si>
  <si>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</si>
  <si>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</si>
  <si>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</si>
  <si>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</si>
  <si>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</si>
  <si>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</si>
  <si>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</si>
  <si>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</si>
  <si>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</si>
  <si>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</si>
  <si>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</si>
  <si>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</si>
  <si>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</si>
  <si>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</si>
  <si>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</si>
  <si>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</si>
  <si>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</si>
  <si>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</si>
  <si>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</si>
  <si>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</si>
  <si>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</si>
  <si>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</si>
  <si>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</si>
  <si>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</si>
  <si>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</si>
  <si>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</si>
  <si>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</si>
  <si>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</si>
  <si>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</si>
  <si>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</si>
  <si>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</si>
  <si>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</si>
  <si>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</si>
  <si>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</si>
  <si>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</si>
  <si>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</si>
  <si>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</si>
  <si>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</si>
  <si>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</si>
  <si>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</si>
  <si>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</si>
  <si>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</si>
  <si>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</si>
  <si>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</si>
  <si>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</si>
  <si>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</si>
  <si>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</si>
  <si>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</si>
  <si>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</si>
  <si>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</si>
  <si>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</si>
  <si>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</si>
  <si>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</si>
  <si>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</si>
  <si>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</si>
  <si>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</si>
  <si>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</si>
  <si>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</si>
  <si>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</si>
  <si>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</si>
  <si>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</si>
  <si>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</si>
  <si>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</si>
  <si>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</si>
  <si>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</si>
  <si>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</si>
  <si>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</si>
  <si>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</si>
  <si>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</si>
  <si>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</si>
  <si>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</si>
  <si>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</si>
  <si>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</si>
  <si>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</si>
  <si>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</si>
  <si>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</si>
  <si>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</si>
  <si>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</si>
  <si>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</si>
  <si>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</si>
  <si>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</si>
  <si>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</si>
  <si>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</si>
  <si>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</si>
  <si>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</si>
  <si>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</si>
  <si>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</si>
  <si>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</si>
  <si>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</si>
  <si>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</si>
  <si>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</si>
  <si>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</si>
  <si>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</si>
  <si>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</si>
  <si>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</si>
  <si>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</si>
  <si>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</si>
  <si>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</si>
  <si>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</si>
  <si>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</si>
  <si>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</si>
  <si>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</si>
  <si>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</si>
  <si>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</si>
  <si>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</si>
  <si>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</si>
  <si>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</si>
  <si>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</si>
  <si>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</si>
  <si>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</si>
  <si>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</si>
  <si>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</si>
  <si>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</si>
  <si>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</si>
  <si>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</si>
  <si>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</si>
  <si>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</si>
  <si>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</si>
  <si>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</si>
  <si>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</si>
  <si>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</si>
  <si>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</si>
  <si>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</si>
  <si>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</si>
  <si>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</si>
  <si>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</si>
  <si>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</si>
  <si>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</si>
  <si>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</si>
  <si>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</si>
  <si>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</si>
  <si>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</si>
  <si>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</si>
  <si>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</si>
  <si>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</si>
  <si>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</si>
  <si>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</si>
  <si>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</si>
  <si>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</si>
  <si>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</si>
  <si>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</si>
  <si>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</si>
  <si>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</si>
  <si>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</si>
  <si>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</si>
  <si>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</si>
  <si>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</si>
  <si>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</si>
  <si>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</si>
  <si>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</si>
  <si>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</si>
  <si>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</si>
  <si>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</si>
  <si>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</si>
  <si>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</si>
  <si>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</si>
  <si>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</si>
  <si>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</si>
  <si>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</si>
  <si>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</si>
  <si>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</si>
  <si>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</si>
  <si>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</si>
  <si>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</si>
  <si>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</si>
  <si>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</si>
  <si>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</si>
  <si>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</si>
  <si>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</si>
  <si>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</si>
  <si>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</si>
  <si>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</si>
  <si>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</si>
  <si>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</si>
  <si>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</si>
  <si>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</si>
  <si>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</si>
  <si>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</si>
  <si>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</si>
  <si>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</si>
  <si>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</si>
  <si>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</si>
  <si>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</si>
  <si>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</si>
  <si>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</si>
  <si>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</si>
  <si>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</si>
  <si>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</si>
  <si>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</si>
  <si>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</si>
  <si>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</si>
  <si>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</si>
  <si>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</si>
  <si>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</si>
  <si>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</si>
  <si>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</si>
  <si>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</si>
  <si>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</si>
  <si>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</si>
  <si>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</si>
  <si>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</si>
  <si>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</si>
  <si>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</si>
  <si>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</si>
  <si>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</si>
  <si>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</si>
  <si>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</si>
  <si>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</si>
  <si>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</si>
  <si>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</si>
  <si>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</si>
  <si>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</si>
  <si>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</si>
  <si>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</si>
  <si>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</si>
  <si>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</si>
  <si>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</si>
  <si>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</si>
  <si>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</si>
  <si>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</si>
  <si>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</si>
  <si>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</si>
  <si>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</si>
  <si>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</si>
  <si>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</si>
  <si>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</si>
  <si>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</si>
  <si>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</si>
  <si>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</si>
  <si>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</si>
  <si>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</si>
  <si>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</si>
  <si>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</si>
  <si>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</si>
  <si>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</si>
  <si>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</si>
  <si>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</si>
  <si>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</si>
  <si>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</si>
  <si>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</si>
  <si>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</si>
  <si>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</si>
  <si>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</si>
  <si>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</si>
  <si>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</si>
  <si>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</si>
  <si>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</si>
  <si>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</si>
  <si>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</si>
  <si>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</si>
  <si>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</si>
  <si>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</si>
  <si>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</si>
  <si>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</si>
  <si>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</si>
  <si>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</si>
  <si>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</si>
  <si>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</si>
  <si>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</si>
  <si>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</si>
  <si>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</si>
  <si>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</si>
  <si>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</si>
  <si>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</si>
  <si>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</si>
  <si>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</si>
  <si>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</si>
  <si>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</si>
  <si>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</si>
  <si>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</si>
  <si>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</si>
  <si>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</si>
  <si>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</si>
  <si>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</si>
  <si>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</si>
  <si>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</si>
  <si>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</si>
  <si>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</si>
  <si>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</si>
  <si>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</si>
  <si>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</si>
  <si>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</si>
  <si>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</si>
  <si>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</si>
  <si>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</si>
  <si>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</si>
  <si>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</si>
  <si>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</si>
  <si>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</si>
  <si>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</si>
  <si>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</si>
  <si>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</si>
  <si>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</si>
  <si>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</si>
  <si>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</si>
  <si>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</si>
  <si>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</si>
  <si>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</si>
  <si>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</si>
  <si>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</si>
  <si>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</si>
  <si>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</si>
  <si>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</si>
  <si>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</si>
  <si>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</si>
  <si>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</si>
  <si>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</si>
  <si>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</si>
  <si>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</si>
  <si>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</si>
  <si>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</si>
  <si>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</si>
  <si>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</si>
  <si>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</si>
  <si>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</si>
  <si>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</si>
  <si>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</si>
  <si>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</si>
  <si>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</si>
  <si>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</si>
  <si>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</si>
  <si>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</si>
  <si>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</si>
  <si>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</si>
  <si>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</si>
  <si>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</si>
  <si>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</si>
  <si>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</si>
  <si>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</si>
  <si>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</si>
  <si>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</si>
  <si>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</si>
  <si>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</si>
  <si>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</si>
  <si>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</si>
  <si>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</si>
  <si>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</si>
  <si>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</si>
  <si>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</si>
  <si>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</si>
  <si>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</si>
  <si>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</si>
  <si>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</si>
  <si>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</si>
  <si>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</si>
  <si>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</si>
  <si>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</si>
  <si>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</si>
  <si>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</si>
  <si>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</si>
  <si>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</si>
  <si>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</si>
  <si>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</si>
  <si>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</si>
  <si>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</si>
  <si>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</si>
  <si>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</si>
  <si>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</si>
  <si>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</si>
  <si>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</si>
  <si>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</si>
  <si>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</si>
  <si>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</si>
  <si>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</si>
  <si>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</si>
  <si>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</si>
  <si>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</si>
  <si>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</si>
  <si>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</si>
  <si>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</si>
  <si>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</si>
  <si>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</si>
  <si>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</si>
  <si>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</si>
  <si>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</si>
  <si>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</si>
  <si>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</si>
  <si>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</si>
  <si>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</si>
  <si>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</si>
  <si>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</si>
  <si>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</si>
  <si>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</si>
  <si>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</si>
  <si>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</si>
  <si>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</si>
  <si>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</si>
  <si>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</si>
  <si>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</si>
  <si>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</si>
  <si>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</si>
  <si>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</si>
  <si>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</si>
  <si>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</si>
  <si>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</si>
  <si>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</si>
  <si>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</si>
  <si>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</si>
  <si>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</si>
  <si>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</si>
  <si>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</si>
  <si>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</si>
  <si>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</si>
  <si>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</si>
  <si>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</si>
  <si>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</si>
  <si>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</si>
  <si>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</si>
  <si>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</si>
  <si>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</si>
  <si>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</si>
  <si>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</si>
  <si>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</si>
  <si>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</si>
  <si>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</si>
  <si>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</si>
  <si>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</si>
  <si>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</si>
  <si>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</si>
  <si>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</si>
  <si>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</si>
  <si>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</si>
  <si>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</si>
  <si>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</si>
  <si>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</si>
  <si>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</si>
  <si>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</si>
  <si>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</si>
  <si>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</si>
  <si>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</si>
  <si>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</si>
  <si>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</si>
  <si>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</si>
  <si>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</si>
  <si>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</si>
  <si>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</si>
  <si>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</si>
  <si>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</si>
  <si>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</si>
  <si>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</si>
  <si>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</si>
  <si>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</si>
  <si>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</si>
  <si>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</si>
  <si>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</si>
  <si>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</si>
  <si>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</si>
  <si>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</si>
  <si>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</si>
  <si>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</si>
  <si>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</si>
  <si>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</si>
  <si>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</si>
  <si>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</si>
  <si>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</si>
  <si>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</si>
  <si>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</si>
  <si>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</si>
  <si>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</si>
  <si>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</si>
  <si>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</si>
  <si>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</si>
  <si>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</si>
  <si>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</si>
  <si>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</si>
  <si>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</si>
  <si>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</si>
  <si>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</si>
  <si>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</si>
  <si>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</si>
  <si>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</si>
  <si>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</si>
  <si>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</si>
  <si>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</si>
  <si>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</si>
  <si>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</si>
  <si>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</si>
  <si>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</si>
  <si>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</si>
  <si>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</si>
  <si>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</si>
  <si>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</si>
  <si>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</si>
  <si>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</si>
  <si>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</si>
  <si>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</si>
  <si>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</si>
  <si>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</si>
  <si>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</si>
  <si>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</si>
  <si>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</si>
  <si>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</si>
  <si>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</si>
  <si>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</si>
  <si>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</si>
  <si>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</si>
  <si>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</si>
  <si>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</si>
  <si>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</si>
  <si>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</si>
  <si>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</si>
  <si>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</si>
  <si>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</si>
  <si>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</si>
  <si>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</si>
  <si>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</si>
  <si>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</si>
  <si>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</si>
  <si>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</si>
  <si>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</si>
  <si>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</si>
  <si>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</si>
  <si>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</si>
  <si>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</si>
  <si>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</si>
  <si>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</si>
  <si>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</si>
  <si>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</si>
  <si>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</si>
  <si>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</si>
  <si>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</si>
  <si>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</si>
  <si>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</si>
  <si>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</si>
  <si>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</si>
  <si>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</si>
  <si>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</si>
  <si>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</si>
  <si>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</si>
  <si>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</si>
  <si>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</si>
  <si>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</si>
  <si>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</si>
  <si>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</si>
  <si>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</si>
  <si>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</si>
  <si>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</si>
  <si>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</si>
  <si>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</si>
  <si>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</si>
  <si>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</si>
  <si>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</si>
  <si>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</si>
  <si>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</si>
  <si>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</si>
  <si>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</si>
  <si>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</si>
  <si>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</si>
  <si>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</si>
  <si>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</si>
  <si>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</si>
  <si>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</si>
  <si>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</si>
  <si>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</si>
  <si>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</si>
  <si>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</si>
  <si>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</si>
  <si>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</si>
  <si>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</si>
  <si>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</si>
  <si>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</si>
  <si>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</si>
  <si>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</si>
  <si>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</si>
  <si>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</si>
  <si>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</si>
  <si>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</si>
  <si>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</si>
  <si>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</si>
  <si>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</si>
  <si>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</si>
  <si>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</si>
  <si>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</si>
  <si>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</si>
  <si>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</si>
  <si>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</si>
  <si>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</si>
  <si>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</si>
  <si>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</si>
  <si>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</si>
  <si>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</si>
  <si>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</si>
  <si>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</si>
  <si>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</si>
  <si>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</si>
  <si>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</si>
  <si>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</si>
  <si>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</si>
  <si>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</si>
  <si>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</si>
  <si>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</si>
  <si>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</si>
  <si>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</si>
  <si>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</si>
  <si>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</si>
  <si>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</si>
  <si>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</si>
  <si>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</si>
  <si>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</si>
  <si>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</si>
  <si>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</si>
  <si>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</si>
  <si>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</si>
  <si>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</si>
  <si>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</si>
  <si>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</si>
  <si>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</si>
  <si>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</si>
  <si>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</si>
  <si>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</si>
  <si>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</si>
  <si>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</si>
  <si>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</si>
  <si>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</si>
  <si>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</si>
  <si>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</si>
  <si>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</si>
  <si>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</si>
  <si>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</si>
  <si>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</si>
  <si>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</si>
  <si>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</si>
  <si>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</si>
  <si>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</si>
  <si>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</si>
  <si>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</si>
  <si>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</si>
  <si>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</si>
  <si>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</si>
  <si>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</si>
  <si>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</si>
  <si>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</si>
  <si>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</si>
  <si>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</si>
  <si>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</si>
  <si>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</si>
  <si>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</si>
  <si>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</si>
  <si>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</si>
  <si>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</si>
  <si>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</si>
  <si>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</si>
  <si>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</si>
  <si>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</si>
  <si>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</si>
  <si>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</si>
  <si>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</si>
  <si>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</si>
  <si>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</si>
  <si>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</si>
  <si>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</si>
  <si>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</si>
  <si>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</si>
  <si>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</si>
  <si>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</si>
  <si>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</si>
  <si>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</si>
  <si>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</si>
  <si>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</si>
  <si>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</si>
  <si>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</si>
  <si>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</si>
  <si>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</si>
  <si>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</si>
  <si>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</si>
  <si>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</si>
  <si>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</si>
  <si>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</si>
  <si>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</si>
  <si>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</si>
  <si>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</si>
  <si>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</si>
  <si>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</si>
  <si>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</si>
  <si>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</si>
  <si>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</si>
  <si>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</si>
  <si>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</si>
  <si>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</si>
  <si>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</si>
  <si>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</si>
  <si>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</si>
  <si>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</si>
  <si>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</si>
  <si>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</si>
  <si>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</si>
  <si>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</si>
  <si>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</si>
  <si>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</si>
  <si>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</si>
  <si>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</si>
  <si>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</si>
  <si>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</si>
  <si>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</si>
  <si>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</si>
  <si>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</si>
  <si>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</si>
  <si>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</si>
  <si>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</si>
  <si>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</si>
  <si>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</si>
  <si>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</si>
  <si>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</si>
  <si>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</si>
  <si>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</si>
  <si>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</si>
  <si>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</si>
  <si>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</si>
  <si>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</si>
  <si>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</si>
  <si>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</si>
  <si>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</si>
  <si>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</si>
  <si>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</si>
  <si>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</si>
  <si>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</si>
  <si>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</si>
  <si>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</si>
  <si>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</si>
  <si>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</si>
  <si>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</si>
  <si>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</si>
  <si>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</si>
  <si>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</si>
  <si>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</si>
  <si>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</si>
  <si>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</si>
  <si>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</si>
  <si>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</si>
  <si>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</si>
  <si>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</si>
  <si>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</si>
  <si>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</si>
  <si>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</si>
  <si>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</si>
  <si>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</si>
  <si>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</si>
  <si>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</si>
  <si>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</si>
  <si>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</si>
  <si>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</si>
  <si>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</si>
  <si>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</si>
  <si>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</si>
  <si>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</si>
  <si>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</si>
  <si>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</si>
  <si>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</si>
  <si>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</si>
  <si>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</si>
  <si>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</si>
  <si>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</si>
  <si>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</si>
  <si>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</si>
  <si>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</si>
  <si>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</si>
  <si>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</si>
  <si>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</si>
  <si>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</si>
  <si>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</si>
  <si>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</si>
  <si>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</si>
  <si>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</si>
  <si>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</si>
  <si>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</si>
  <si>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</si>
  <si>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</si>
  <si>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</si>
  <si>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</si>
  <si>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</si>
  <si>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</si>
  <si>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</si>
  <si>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</si>
  <si>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</si>
  <si>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</si>
  <si>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</si>
  <si>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</si>
  <si>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</si>
  <si>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</si>
  <si>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</si>
  <si>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</si>
  <si>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</si>
  <si>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</si>
  <si>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</si>
  <si>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</si>
  <si>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</si>
  <si>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</si>
  <si>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</si>
  <si>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</si>
  <si>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</si>
  <si>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</si>
  <si>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</si>
  <si>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</si>
  <si>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</si>
  <si>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</si>
  <si>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</si>
  <si>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</si>
  <si>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</si>
  <si>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</si>
  <si>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</si>
  <si>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</si>
  <si>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</si>
  <si>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</si>
  <si>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</si>
  <si>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</si>
  <si>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</si>
  <si>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</si>
  <si>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</si>
  <si>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</si>
  <si>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</si>
  <si>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</si>
  <si>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</si>
  <si>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</si>
  <si>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</si>
  <si>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</si>
  <si>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</si>
  <si>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</si>
  <si>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</si>
  <si>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</si>
  <si>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</si>
  <si>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</si>
  <si>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</si>
  <si>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</si>
  <si>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</si>
  <si>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</si>
  <si>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</si>
  <si>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</si>
  <si>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</si>
  <si>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</si>
  <si>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</si>
  <si>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</si>
  <si>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</si>
  <si>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</si>
  <si>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</si>
  <si>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</si>
  <si>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</si>
  <si>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</si>
  <si>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</si>
  <si>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</si>
  <si>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</si>
  <si>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</si>
  <si>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</si>
  <si>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</si>
  <si>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</si>
  <si>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</si>
  <si>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</si>
  <si>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</si>
  <si>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</si>
  <si>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</si>
  <si>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</si>
  <si>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</si>
  <si>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</si>
  <si>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</si>
  <si>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</si>
  <si>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</si>
  <si>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</si>
  <si>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</si>
  <si>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</si>
  <si>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</si>
  <si>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</si>
  <si>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</si>
  <si>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</si>
  <si>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</si>
  <si>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</si>
  <si>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</si>
  <si>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</si>
  <si>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</si>
  <si>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</si>
  <si>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</si>
  <si>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</si>
  <si>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</si>
  <si>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</si>
  <si>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</si>
  <si>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</si>
  <si>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</si>
  <si>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</si>
  <si>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</si>
  <si>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</si>
  <si>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</si>
  <si>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</si>
  <si>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</si>
  <si>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</si>
  <si>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</si>
  <si>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</si>
  <si>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</si>
  <si>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</si>
  <si>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</si>
  <si>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</si>
  <si>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</si>
  <si>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</si>
  <si>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</si>
  <si>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</si>
  <si>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</si>
  <si>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</si>
  <si>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</si>
  <si>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</si>
  <si>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</si>
  <si>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</si>
  <si>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</si>
  <si>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</si>
  <si>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</si>
  <si>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</si>
  <si>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</si>
  <si>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</si>
  <si>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</si>
  <si>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</si>
  <si>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</si>
  <si>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</si>
  <si>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</si>
  <si>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</si>
  <si>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</si>
  <si>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</si>
  <si>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</si>
  <si>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</si>
  <si>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</si>
  <si>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</si>
  <si>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</si>
  <si>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</si>
  <si>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</si>
  <si>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</si>
  <si>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</si>
  <si>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</si>
  <si>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</si>
  <si>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</si>
  <si>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</si>
  <si>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</si>
  <si>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</si>
  <si>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</si>
  <si>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</si>
  <si>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</si>
  <si>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</si>
  <si>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</si>
  <si>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</si>
  <si>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</si>
  <si>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</si>
  <si>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</si>
  <si>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</si>
  <si>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</si>
  <si>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</si>
  <si>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</si>
  <si>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</si>
  <si>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</si>
  <si>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</si>
  <si>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</si>
  <si>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</si>
  <si>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</si>
  <si>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</si>
  <si>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</si>
  <si>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</si>
  <si>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</si>
  <si>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</si>
  <si>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</si>
  <si>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</si>
  <si>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</si>
  <si>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</si>
  <si>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</si>
  <si>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</si>
  <si>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</si>
  <si>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</si>
  <si>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</si>
  <si>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</si>
  <si>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</si>
  <si>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</si>
  <si>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</si>
  <si>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</si>
  <si>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</si>
  <si>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</si>
  <si>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</si>
  <si>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</si>
  <si>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</si>
  <si>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</si>
  <si>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</si>
  <si>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</si>
  <si>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</si>
  <si>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</si>
  <si>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</si>
  <si>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</si>
  <si>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</si>
  <si>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</si>
  <si>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</si>
  <si>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</si>
  <si>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</si>
  <si>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</si>
  <si>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</si>
  <si>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</si>
  <si>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</si>
  <si>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</si>
  <si>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</si>
  <si>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</si>
  <si>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</si>
  <si>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</si>
  <si>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</si>
  <si>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</si>
  <si>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</si>
  <si>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</si>
  <si>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</si>
  <si>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</si>
  <si>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</si>
  <si>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</si>
  <si>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</si>
  <si>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</si>
  <si>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</si>
  <si>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</si>
  <si>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</si>
  <si>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</si>
  <si>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</si>
  <si>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</si>
  <si>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</si>
  <si>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</si>
  <si>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</si>
  <si>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</si>
  <si>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</si>
  <si>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</si>
  <si>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</si>
  <si>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</si>
  <si>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</si>
  <si>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</si>
  <si>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</si>
  <si>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</si>
  <si>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</si>
  <si>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</si>
  <si>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</si>
  <si>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</si>
  <si>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</si>
  <si>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</si>
  <si>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</si>
  <si>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</si>
  <si>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</si>
  <si>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</si>
  <si>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</si>
  <si>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</si>
  <si>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</si>
  <si>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</si>
  <si>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</si>
  <si>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</si>
  <si>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</si>
  <si>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</si>
  <si>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</si>
  <si>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</si>
  <si>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</si>
  <si>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</si>
  <si>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</si>
  <si>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</si>
  <si>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</si>
  <si>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</si>
  <si>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</si>
  <si>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</si>
  <si>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</si>
  <si>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</si>
  <si>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</si>
  <si>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</si>
  <si>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</si>
  <si>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</si>
  <si>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</si>
  <si>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</si>
  <si>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</si>
  <si>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</si>
  <si>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</si>
  <si>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</si>
  <si>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</si>
  <si>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</si>
  <si>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</si>
  <si>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</si>
  <si>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</si>
  <si>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</si>
  <si>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</si>
  <si>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</si>
  <si>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</si>
  <si>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</si>
  <si>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</si>
  <si>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</si>
  <si>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</si>
  <si>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</si>
  <si>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</si>
  <si>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</si>
  <si>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</si>
  <si>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</si>
  <si>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</si>
  <si>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</si>
  <si>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</si>
  <si>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</si>
  <si>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</si>
  <si>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</si>
  <si>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</si>
  <si>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</si>
  <si>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</si>
  <si>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</si>
  <si>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</si>
  <si>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</si>
  <si>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</si>
  <si>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</si>
  <si>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</si>
  <si>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</si>
  <si>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</si>
  <si>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</si>
  <si>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</si>
  <si>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</si>
  <si>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</si>
  <si>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</si>
  <si>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</si>
  <si>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</si>
  <si>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</si>
  <si>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</si>
  <si>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</si>
  <si>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</si>
  <si>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</si>
  <si>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</si>
  <si>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</si>
  <si>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</si>
  <si>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</si>
  <si>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</si>
  <si>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</si>
  <si>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</si>
  <si>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</si>
  <si>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</si>
  <si>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</si>
  <si>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</si>
  <si>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</si>
  <si>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</si>
  <si>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</si>
  <si>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</si>
  <si>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</si>
  <si>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</si>
  <si>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</si>
  <si>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</si>
  <si>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</si>
  <si>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</si>
  <si>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</si>
  <si>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</si>
  <si>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</si>
  <si>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</si>
  <si>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</si>
  <si>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</si>
  <si>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</si>
  <si>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</si>
  <si>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</si>
  <si>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</si>
  <si>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</si>
  <si>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</si>
  <si>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</si>
  <si>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</si>
  <si>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</si>
  <si>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</si>
  <si>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</si>
  <si>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</si>
  <si>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</si>
  <si>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</si>
  <si>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</si>
  <si>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</si>
  <si>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</si>
  <si>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</si>
  <si>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</si>
  <si>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</si>
  <si>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</si>
  <si>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</si>
  <si>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</si>
  <si>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</si>
  <si>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</si>
  <si>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</si>
  <si>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</si>
  <si>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</si>
  <si>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</si>
  <si>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</si>
  <si>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</si>
  <si>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</si>
  <si>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</si>
  <si>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</si>
  <si>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</si>
  <si>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</si>
  <si>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</si>
  <si>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</si>
  <si>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</si>
  <si>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</si>
  <si>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</si>
  <si>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</si>
  <si>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</si>
  <si>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</si>
  <si>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</si>
  <si>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</si>
  <si>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</si>
  <si>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</si>
  <si>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</si>
  <si>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</si>
  <si>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</si>
  <si>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</si>
  <si>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</si>
  <si>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</si>
  <si>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</si>
  <si>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</si>
  <si>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</si>
  <si>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</si>
  <si>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</si>
  <si>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</si>
  <si>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</si>
  <si>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</si>
  <si>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</si>
  <si>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</si>
  <si>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</si>
  <si>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</si>
  <si>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</si>
  <si>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</si>
  <si>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</si>
  <si>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</si>
  <si>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</si>
  <si>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</si>
  <si>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</si>
  <si>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</si>
  <si>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</si>
  <si>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</si>
  <si>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</si>
  <si>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</si>
  <si>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</si>
  <si>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</si>
  <si>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</si>
  <si>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</si>
  <si>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</si>
  <si>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</si>
  <si>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</si>
  <si>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</si>
  <si>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</si>
  <si>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</si>
  <si>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</si>
  <si>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</si>
  <si>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</si>
  <si>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</si>
  <si>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</si>
  <si>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</si>
  <si>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</si>
  <si>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</si>
  <si>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</si>
  <si>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</si>
  <si>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</si>
  <si>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</si>
  <si>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</si>
  <si>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</si>
  <si>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</si>
  <si>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</si>
  <si>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</si>
  <si>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</si>
  <si>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</si>
  <si>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</si>
  <si>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</si>
  <si>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</si>
  <si>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</si>
  <si>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</si>
  <si>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</si>
  <si>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</si>
  <si>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</si>
  <si>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</si>
  <si>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</si>
  <si>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</si>
  <si>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</si>
  <si>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</si>
  <si>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</si>
  <si>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</si>
  <si>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</si>
  <si>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</si>
  <si>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</si>
  <si>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</si>
  <si>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</si>
  <si>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</si>
  <si>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</si>
  <si>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</si>
  <si>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</si>
  <si>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</si>
  <si>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</si>
  <si>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</si>
  <si>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</si>
  <si>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</si>
  <si>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</si>
  <si>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</si>
  <si>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</si>
  <si>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</si>
  <si>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</si>
  <si>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</si>
  <si>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</si>
  <si>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</si>
  <si>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</si>
  <si>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</si>
  <si>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</si>
  <si>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</si>
  <si>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</si>
  <si>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</si>
  <si>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</si>
  <si>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</si>
  <si>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</si>
  <si>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</si>
  <si>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</si>
  <si>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</si>
  <si>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</si>
  <si>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</si>
  <si>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</si>
  <si>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</si>
  <si>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</si>
  <si>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</si>
  <si>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</si>
  <si>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</si>
  <si>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</si>
  <si>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</si>
  <si>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</si>
  <si>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</si>
  <si>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</si>
  <si>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</si>
  <si>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</si>
  <si>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</si>
  <si>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</si>
  <si>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</si>
  <si>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</si>
  <si>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</si>
  <si>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</si>
  <si>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</si>
  <si>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</si>
  <si>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</si>
  <si>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</si>
  <si>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</si>
  <si>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</si>
  <si>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</si>
  <si>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</si>
  <si>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</si>
  <si>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</si>
  <si>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</si>
  <si>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</si>
  <si>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</si>
  <si>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</si>
  <si>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</si>
  <si>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</si>
  <si>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</si>
  <si>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</si>
  <si>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</si>
  <si>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</si>
  <si>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</si>
  <si>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</si>
  <si>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</si>
  <si>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</si>
  <si>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</si>
  <si>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</si>
  <si>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</si>
  <si>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</si>
  <si>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</si>
  <si>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</si>
  <si>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</si>
  <si>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</si>
  <si>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</si>
  <si>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</si>
  <si>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</si>
  <si>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</si>
  <si>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</si>
  <si>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</si>
  <si>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</si>
  <si>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</si>
  <si>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</si>
  <si>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</si>
  <si>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</si>
  <si>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</si>
  <si>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</si>
  <si>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</si>
  <si>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</si>
  <si>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</si>
  <si>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</si>
  <si>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</si>
  <si>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</si>
  <si>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</si>
  <si>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</si>
  <si>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</si>
  <si>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</si>
  <si>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</si>
  <si>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</si>
  <si>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</si>
  <si>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</si>
  <si>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</si>
  <si>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</si>
  <si>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</si>
  <si>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</si>
  <si>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</si>
  <si>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</si>
  <si>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</si>
  <si>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</si>
  <si>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</si>
  <si>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</si>
  <si>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</si>
  <si>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</si>
  <si>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</si>
  <si>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</si>
  <si>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</si>
  <si>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</si>
  <si>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</si>
  <si>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</si>
  <si>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</si>
  <si>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</si>
  <si>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</si>
  <si>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</si>
  <si>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</si>
  <si>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</si>
  <si>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</si>
  <si>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</si>
  <si>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</si>
  <si>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</si>
  <si>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</si>
  <si>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</si>
  <si>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</si>
  <si>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</si>
  <si>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</si>
  <si>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</si>
  <si>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</si>
  <si>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</si>
  <si>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</si>
  <si>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</si>
  <si>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</si>
  <si>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</si>
  <si>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</si>
  <si>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</si>
  <si>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</si>
  <si>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</si>
  <si>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</si>
  <si>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</si>
  <si>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</si>
  <si>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</si>
  <si>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</si>
  <si>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</si>
  <si>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</si>
  <si>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</si>
  <si>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</si>
  <si>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</si>
  <si>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</si>
  <si>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</si>
  <si>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</si>
  <si>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</si>
  <si>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</si>
  <si>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</si>
  <si>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</si>
  <si>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</si>
  <si>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</si>
  <si>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</si>
  <si>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</si>
  <si>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</si>
  <si>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</si>
  <si>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</si>
  <si>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</si>
  <si>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</si>
  <si>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</si>
  <si>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</si>
  <si>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</si>
  <si>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</si>
  <si>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</si>
  <si>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</si>
  <si>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</si>
  <si>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</si>
  <si>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</si>
  <si>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</si>
  <si>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</si>
  <si>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</si>
  <si>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</si>
  <si>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</si>
  <si>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</si>
  <si>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</si>
  <si>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</si>
  <si>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</si>
  <si>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</si>
  <si>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</si>
  <si>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</si>
  <si>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</si>
  <si>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</si>
  <si>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</si>
  <si>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</si>
  <si>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</si>
  <si>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</si>
  <si>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</si>
  <si>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</si>
  <si>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</si>
  <si>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</si>
  <si>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</si>
  <si>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</si>
  <si>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</si>
  <si>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</si>
  <si>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</si>
  <si>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</si>
  <si>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</si>
  <si>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</si>
  <si>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</si>
  <si>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</si>
  <si>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</si>
  <si>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</si>
  <si>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</si>
  <si>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</si>
  <si>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</si>
  <si>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</si>
  <si>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</si>
  <si>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</si>
  <si>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</si>
  <si>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</si>
  <si>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</si>
  <si>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</si>
  <si>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</si>
  <si>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</si>
  <si>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</si>
  <si>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</si>
  <si>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</si>
  <si>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</si>
  <si>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</si>
  <si>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</si>
  <si>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</si>
  <si>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</si>
  <si>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</si>
  <si>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</si>
  <si>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</si>
  <si>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</si>
  <si>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</si>
  <si>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</si>
  <si>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</si>
  <si>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</si>
  <si>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</si>
  <si>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</si>
  <si>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</si>
  <si>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</si>
  <si>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</si>
  <si>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</si>
  <si>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</si>
  <si>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</si>
  <si>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</si>
  <si>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</si>
  <si>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</si>
  <si>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</si>
  <si>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</si>
  <si>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</si>
  <si>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</si>
  <si>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</si>
  <si>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</si>
  <si>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</si>
  <si>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</si>
  <si>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</si>
  <si>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</si>
  <si>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</si>
  <si>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</si>
  <si>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</si>
  <si>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</si>
  <si>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</si>
  <si>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</si>
  <si>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</si>
  <si>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</si>
  <si>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</si>
  <si>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</si>
  <si>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</si>
  <si>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</si>
  <si>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</si>
  <si>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</si>
  <si>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</si>
  <si>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</si>
  <si>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</si>
  <si>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</si>
  <si>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</si>
  <si>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</si>
  <si>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</si>
  <si>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</si>
  <si>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</si>
  <si>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</si>
  <si>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</si>
  <si>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</si>
  <si>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</si>
  <si>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</si>
  <si>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</si>
  <si>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</si>
  <si>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</si>
  <si>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</si>
  <si>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</si>
  <si>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</si>
  <si>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</si>
  <si>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</si>
  <si>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</si>
  <si>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</si>
  <si>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</si>
  <si>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</si>
  <si>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</si>
  <si>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</si>
  <si>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</si>
  <si>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</si>
  <si>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</si>
  <si>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</si>
  <si>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</si>
  <si>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</si>
  <si>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</si>
  <si>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</si>
  <si>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</si>
  <si>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</si>
  <si>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</si>
  <si>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</si>
  <si>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</si>
  <si>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</si>
  <si>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</si>
  <si>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</si>
  <si>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</si>
  <si>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</si>
  <si>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</si>
  <si>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</si>
  <si>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</si>
  <si>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</si>
  <si>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</si>
  <si>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</si>
  <si>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</si>
  <si>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</si>
  <si>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</si>
  <si>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</si>
  <si>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</si>
  <si>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</si>
  <si>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</si>
  <si>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</si>
  <si>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</si>
  <si>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</si>
  <si>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</si>
  <si>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</si>
  <si>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</si>
  <si>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</si>
  <si>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</si>
  <si>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</si>
  <si>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</si>
  <si>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</si>
  <si>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</si>
  <si>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</si>
  <si>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</si>
  <si>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</si>
  <si>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</si>
  <si>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</si>
  <si>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</si>
  <si>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</si>
  <si>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</si>
  <si>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</si>
  <si>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</si>
  <si>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</si>
  <si>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</si>
  <si>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</si>
  <si>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</si>
  <si>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</si>
  <si>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</si>
  <si>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</si>
  <si>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</si>
  <si>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</si>
  <si>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</si>
  <si>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</si>
  <si>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</si>
  <si>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</si>
  <si>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</si>
  <si>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</si>
  <si>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</si>
  <si>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</si>
  <si>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</si>
  <si>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</si>
  <si>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</si>
  <si>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</si>
  <si>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</si>
  <si>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</si>
  <si>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</si>
  <si>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</si>
  <si>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</si>
  <si>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</si>
  <si>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</si>
  <si>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</si>
  <si>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</si>
  <si>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</si>
  <si>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</si>
  <si>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</si>
  <si>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</si>
  <si>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</si>
  <si>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</si>
  <si>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</si>
  <si>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</si>
  <si>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</si>
  <si>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</si>
  <si>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</si>
  <si>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</si>
  <si>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</si>
  <si>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</si>
  <si>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</si>
  <si>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</si>
  <si>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</si>
  <si>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</si>
  <si>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</si>
  <si>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</si>
  <si>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</si>
  <si>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</si>
  <si>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</si>
  <si>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</si>
  <si>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</si>
  <si>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</si>
  <si>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</si>
  <si>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</si>
  <si>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</si>
  <si>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</si>
  <si>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</si>
  <si>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</si>
  <si>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</si>
  <si>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</si>
  <si>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</si>
  <si>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</si>
  <si>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</si>
  <si>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</si>
  <si>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</si>
  <si>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</si>
  <si>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</si>
  <si>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</si>
  <si>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</si>
  <si>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</si>
  <si>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</si>
  <si>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</si>
  <si>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</si>
  <si>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</si>
  <si>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</si>
  <si>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</si>
  <si>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</si>
  <si>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</si>
  <si>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</si>
  <si>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</si>
  <si>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</si>
  <si>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</si>
  <si>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</si>
  <si>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</si>
  <si>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</si>
  <si>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</si>
  <si>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</si>
  <si>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</si>
  <si>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</si>
  <si>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</si>
  <si>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</si>
  <si>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</si>
  <si>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</si>
  <si>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</si>
  <si>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</si>
  <si>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</si>
  <si>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</si>
  <si>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</si>
  <si>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</si>
  <si>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</si>
  <si>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</si>
  <si>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</si>
  <si>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</si>
  <si>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</si>
  <si>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</si>
  <si>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</si>
  <si>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</si>
  <si>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</si>
  <si>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</si>
  <si>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</si>
  <si>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</si>
  <si>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</si>
  <si>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</si>
  <si>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</si>
  <si>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</si>
  <si>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</si>
  <si>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</si>
  <si>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</si>
  <si>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</si>
  <si>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</si>
  <si>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</si>
  <si>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</si>
  <si>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</si>
  <si>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</si>
  <si>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</si>
  <si>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</si>
  <si>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</si>
  <si>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</si>
  <si>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</si>
  <si>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</si>
  <si>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</si>
  <si>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</si>
  <si>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</si>
  <si>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</si>
  <si>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</si>
  <si>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</si>
  <si>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</si>
  <si>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</si>
  <si>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</si>
  <si>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</si>
  <si>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</si>
  <si>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</si>
  <si>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</si>
  <si>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</si>
  <si>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</si>
  <si>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</si>
  <si>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</si>
  <si>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</si>
  <si>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</si>
  <si>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</si>
  <si>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</si>
  <si>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</si>
  <si>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</si>
  <si>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</si>
  <si>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</si>
  <si>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</si>
  <si>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</si>
  <si>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</si>
  <si>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</si>
  <si>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</si>
  <si>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</si>
  <si>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</si>
  <si>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</si>
  <si>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</si>
  <si>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</si>
  <si>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</si>
  <si>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</si>
  <si>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</si>
  <si>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</si>
  <si>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</si>
  <si>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</si>
  <si>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</si>
  <si>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</si>
  <si>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</si>
  <si>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</si>
  <si>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</si>
  <si>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</si>
  <si>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</si>
  <si>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</si>
  <si>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</si>
  <si>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</si>
  <si>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</si>
  <si>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</si>
  <si>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</si>
  <si>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</si>
  <si>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</si>
  <si>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</si>
  <si>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</si>
  <si>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</si>
  <si>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</si>
  <si>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</si>
  <si>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</si>
  <si>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</si>
  <si>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</si>
  <si>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</si>
  <si>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</si>
  <si>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</si>
  <si>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</si>
  <si>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</si>
  <si>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</si>
  <si>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</si>
  <si>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</si>
  <si>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</si>
  <si>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</si>
  <si>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</si>
  <si>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</si>
  <si>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</si>
  <si>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</si>
  <si>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</si>
  <si>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</si>
  <si>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</si>
  <si>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</si>
  <si>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</si>
  <si>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</si>
  <si>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</si>
  <si>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</si>
  <si>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</si>
  <si>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</si>
  <si>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</si>
  <si>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</si>
  <si>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</si>
  <si>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</si>
  <si>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</si>
  <si>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</si>
  <si>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</si>
  <si>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</si>
  <si>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</si>
  <si>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</si>
  <si>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</si>
  <si>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</si>
  <si>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</si>
  <si>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</si>
  <si>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</si>
  <si>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</si>
  <si>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</si>
  <si>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</si>
  <si>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</si>
  <si>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</si>
  <si>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</si>
  <si>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</si>
  <si>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</si>
  <si>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</si>
  <si>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</si>
  <si>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</si>
  <si>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</si>
  <si>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</si>
  <si>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</si>
  <si>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</si>
  <si>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</si>
  <si>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</si>
  <si>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</si>
  <si>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</si>
  <si>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</si>
  <si>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</si>
  <si>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</si>
  <si>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</si>
  <si>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</si>
  <si>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</si>
  <si>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</si>
  <si>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</si>
  <si>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</si>
  <si>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</si>
  <si>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</si>
  <si>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</si>
  <si>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</si>
  <si>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</si>
  <si>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</si>
  <si>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</si>
  <si>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</si>
  <si>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</si>
  <si>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</si>
  <si>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</si>
  <si>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</si>
  <si>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</si>
  <si>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</si>
  <si>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</si>
  <si>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</si>
  <si>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</si>
  <si>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</si>
  <si>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</si>
  <si>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</si>
  <si>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</si>
  <si>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</si>
  <si>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</si>
  <si>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</si>
  <si>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</si>
  <si>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</si>
  <si>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</si>
  <si>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</si>
  <si>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</si>
  <si>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</si>
  <si>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</si>
  <si>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</si>
  <si>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</si>
  <si>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</si>
  <si>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</si>
  <si>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</si>
  <si>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</si>
  <si>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</si>
  <si>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</si>
  <si>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</si>
  <si>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</si>
  <si>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</si>
  <si>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</si>
  <si>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</si>
  <si>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</si>
  <si>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</si>
  <si>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</si>
  <si>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</si>
  <si>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</si>
  <si>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</si>
  <si>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</si>
  <si>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</si>
  <si>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</si>
  <si>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</si>
  <si>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</si>
  <si>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</si>
  <si>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</si>
  <si>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</si>
  <si>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</si>
  <si>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</si>
  <si>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</si>
  <si>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</si>
  <si>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</si>
  <si>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</si>
  <si>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</si>
  <si>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</si>
  <si>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</si>
  <si>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</si>
  <si>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</si>
  <si>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</si>
  <si>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</si>
  <si>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</si>
  <si>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</si>
  <si>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</si>
  <si>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</si>
  <si>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</si>
  <si>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</si>
  <si>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</si>
  <si>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</si>
  <si>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</si>
  <si>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</si>
  <si>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</si>
  <si>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</si>
  <si>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</si>
  <si>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</si>
  <si>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</si>
  <si>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</si>
  <si>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</si>
  <si>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</si>
  <si>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</si>
  <si>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</si>
  <si>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</si>
  <si>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</si>
  <si>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</si>
  <si>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</si>
  <si>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</si>
  <si>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</si>
  <si>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</si>
  <si>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</si>
  <si>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</si>
  <si>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</si>
  <si>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</si>
  <si>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</si>
  <si>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</si>
  <si>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</si>
  <si>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</si>
  <si>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</si>
  <si>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</si>
  <si>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</si>
  <si>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</si>
  <si>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</si>
  <si>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</si>
  <si>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</si>
  <si>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</si>
  <si>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</si>
  <si>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</si>
  <si>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</si>
  <si>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</si>
  <si>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</si>
  <si>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</si>
  <si>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</si>
  <si>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</si>
  <si>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</si>
  <si>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</si>
  <si>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</si>
  <si>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</si>
  <si>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</si>
  <si>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</si>
  <si>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</si>
  <si>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</si>
  <si>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</si>
  <si>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</si>
  <si>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</si>
  <si>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</si>
  <si>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</si>
  <si>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</si>
  <si>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</si>
  <si>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</si>
  <si>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</si>
  <si>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</si>
  <si>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</si>
  <si>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</si>
  <si>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</si>
  <si>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</si>
  <si>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</si>
  <si>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</si>
  <si>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</si>
  <si>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</si>
  <si>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</si>
  <si>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</si>
  <si>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</si>
  <si>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</si>
  <si>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</si>
  <si>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</si>
  <si>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</si>
  <si>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</si>
  <si>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</si>
  <si>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</si>
  <si>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</si>
  <si>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</si>
  <si>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</si>
  <si>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</si>
  <si>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</si>
  <si>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</si>
  <si>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</si>
  <si>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</si>
  <si>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</si>
  <si>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</si>
  <si>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</si>
  <si>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</si>
  <si>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</si>
  <si>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</si>
  <si>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</si>
  <si>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</si>
  <si>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</si>
  <si>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</si>
  <si>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</si>
  <si>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</si>
  <si>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</si>
  <si>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</si>
  <si>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</si>
  <si>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</si>
  <si>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</si>
  <si>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</si>
  <si>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</si>
  <si>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</si>
  <si>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</si>
  <si>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</si>
  <si>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</si>
  <si>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</si>
  <si>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</si>
  <si>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</si>
  <si>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</si>
  <si>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</si>
  <si>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</si>
  <si>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</si>
  <si>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</si>
  <si>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</si>
  <si>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</si>
  <si>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</si>
  <si>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</si>
  <si>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</si>
  <si>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</si>
  <si>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</si>
  <si>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</si>
  <si>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</si>
  <si>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</si>
  <si>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</si>
  <si>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</si>
  <si>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</si>
  <si>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</si>
  <si>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</si>
  <si>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</si>
  <si>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</si>
  <si>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</si>
  <si>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</si>
  <si>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</si>
  <si>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</si>
  <si>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</si>
  <si>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</si>
  <si>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</si>
  <si>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</si>
  <si>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</si>
  <si>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</si>
  <si>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</si>
  <si>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</si>
  <si>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</si>
  <si>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</si>
  <si>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</si>
  <si>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</si>
  <si>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</si>
  <si>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</si>
  <si>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</si>
  <si>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</si>
  <si>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</si>
  <si>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</si>
  <si>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</si>
  <si>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</si>
  <si>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</si>
  <si>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</si>
  <si>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</si>
  <si>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</si>
  <si>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</si>
  <si>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</si>
  <si>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</si>
  <si>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</si>
  <si>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</si>
  <si>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</si>
  <si>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</si>
  <si>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</si>
  <si>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</si>
  <si>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</si>
  <si>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</si>
  <si>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</si>
  <si>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</si>
  <si>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</si>
  <si>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</si>
  <si>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</si>
  <si>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</si>
  <si>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</si>
  <si>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</si>
  <si>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</si>
  <si>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</si>
  <si>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</si>
  <si>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</si>
  <si>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</si>
  <si>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</si>
  <si>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</si>
  <si>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</si>
  <si>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</si>
  <si>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</si>
  <si>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</si>
  <si>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</si>
  <si>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</si>
  <si>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</si>
  <si>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</si>
  <si>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</si>
  <si>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</si>
  <si>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</si>
  <si>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</si>
  <si>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</si>
  <si>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</si>
  <si>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</si>
  <si>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</si>
  <si>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</si>
  <si>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</si>
  <si>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</si>
  <si>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</si>
  <si>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</si>
  <si>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</si>
  <si>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</si>
  <si>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</si>
  <si>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</si>
  <si>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</si>
  <si>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</si>
  <si>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</si>
  <si>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</si>
  <si>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</si>
  <si>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</si>
  <si>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</si>
  <si>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</si>
  <si>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</si>
  <si>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</si>
  <si>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</si>
  <si>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</si>
  <si>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</si>
  <si>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</si>
  <si>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</si>
  <si>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</si>
  <si>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</si>
  <si>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</si>
  <si>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</si>
  <si>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</si>
  <si>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</si>
  <si>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</si>
  <si>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</si>
  <si>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</si>
  <si>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</si>
  <si>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</si>
  <si>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</si>
  <si>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</si>
  <si>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</si>
  <si>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</si>
  <si>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</si>
  <si>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</si>
  <si>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</si>
  <si>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</si>
  <si>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</si>
  <si>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</si>
  <si>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</si>
  <si>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</si>
  <si>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</si>
  <si>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</si>
  <si>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</si>
  <si>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</si>
  <si>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</si>
  <si>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</si>
  <si>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</si>
  <si>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</si>
  <si>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</si>
  <si>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</si>
  <si>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</si>
  <si>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</si>
  <si>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</si>
  <si>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</si>
  <si>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</si>
  <si>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</si>
  <si>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</si>
  <si>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</si>
  <si>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</si>
  <si>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</si>
  <si>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</si>
  <si>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</si>
  <si>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</si>
  <si>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</si>
  <si>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</si>
  <si>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</si>
  <si>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</si>
  <si>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</si>
  <si>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</si>
  <si>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</si>
  <si>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</si>
  <si>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</si>
  <si>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</si>
  <si>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</si>
  <si>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</si>
  <si>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</si>
  <si>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</si>
  <si>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</si>
  <si>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</si>
  <si>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</si>
  <si>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</si>
  <si>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</si>
  <si>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</si>
  <si>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</si>
  <si>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</si>
  <si>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</si>
  <si>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</si>
  <si>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</si>
  <si>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</si>
  <si>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</si>
  <si>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</si>
  <si>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</si>
  <si>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</si>
  <si>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</si>
  <si>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</si>
  <si>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</si>
  <si>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</si>
  <si>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</si>
  <si>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</si>
  <si>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</si>
  <si>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</si>
  <si>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</si>
  <si>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</si>
  <si>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</si>
  <si>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</si>
  <si>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</si>
  <si>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</si>
  <si>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</si>
  <si>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</si>
  <si>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</si>
  <si>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</si>
  <si>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</si>
  <si>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</si>
  <si>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</si>
  <si>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</si>
  <si>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</si>
  <si>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</si>
  <si>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</si>
  <si>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</si>
  <si>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</si>
  <si>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</si>
  <si>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</si>
  <si>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</si>
  <si>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</si>
  <si>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</si>
  <si>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</si>
  <si>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</si>
  <si>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</si>
  <si>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</si>
  <si>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</si>
  <si>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</si>
  <si>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</si>
  <si>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</si>
  <si>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</si>
  <si>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</si>
  <si>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</si>
  <si>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</si>
  <si>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</si>
  <si>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</si>
  <si>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</si>
  <si>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</si>
  <si>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</si>
  <si>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</si>
  <si>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</si>
  <si>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</si>
  <si>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</si>
  <si>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</si>
  <si>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</si>
  <si>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</si>
  <si>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</si>
  <si>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</si>
  <si>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</si>
  <si>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</si>
  <si>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</si>
  <si>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</si>
  <si>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</si>
  <si>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</si>
  <si>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</si>
  <si>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</si>
  <si>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</si>
  <si>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</si>
  <si>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</si>
  <si>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</si>
  <si>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</si>
  <si>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</si>
  <si>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</si>
  <si>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</si>
  <si>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</si>
  <si>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</si>
  <si>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</si>
  <si>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</si>
  <si>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</si>
  <si>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</si>
  <si>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</si>
  <si>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</si>
  <si>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</si>
  <si>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</si>
  <si>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</si>
  <si>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</si>
  <si>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</si>
  <si>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</si>
  <si>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</si>
  <si>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</si>
  <si>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</si>
  <si>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</si>
  <si>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</si>
  <si>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</si>
  <si>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</si>
  <si>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</si>
  <si>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</si>
  <si>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</si>
  <si>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</si>
  <si>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</si>
  <si>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</si>
  <si>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</si>
  <si>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</si>
  <si>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</si>
  <si>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</si>
  <si>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</si>
  <si>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</si>
  <si>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</si>
  <si>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</si>
  <si>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</si>
  <si>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</si>
  <si>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</si>
  <si>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</si>
  <si>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</si>
  <si>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</si>
  <si>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</si>
  <si>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</si>
  <si>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</si>
  <si>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</si>
  <si>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</si>
  <si>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</si>
  <si>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</si>
  <si>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</si>
  <si>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</si>
  <si>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</si>
  <si>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</si>
  <si>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</si>
  <si>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</si>
  <si>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</si>
  <si>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</si>
  <si>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</si>
  <si>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</si>
  <si>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</si>
  <si>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</si>
  <si>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</si>
  <si>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</si>
  <si>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</si>
  <si>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</si>
  <si>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</si>
  <si>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</si>
  <si>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</si>
  <si>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</si>
  <si>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</si>
  <si>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</si>
  <si>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</si>
  <si>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</si>
  <si>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</si>
  <si>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</si>
  <si>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</si>
  <si>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</si>
  <si>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</si>
  <si>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</si>
  <si>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</si>
  <si>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</si>
  <si>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</si>
  <si>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</si>
  <si>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</si>
  <si>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</si>
  <si>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</si>
  <si>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</si>
  <si>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</si>
  <si>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</si>
  <si>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</si>
  <si>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</si>
  <si>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</si>
  <si>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</si>
  <si>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</si>
  <si>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</si>
  <si>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</si>
  <si>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</si>
  <si>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</si>
  <si>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</si>
  <si>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</si>
  <si>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</si>
  <si>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</si>
  <si>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</si>
  <si>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</si>
  <si>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</si>
  <si>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</si>
  <si>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</si>
  <si>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</si>
  <si>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</si>
  <si>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</si>
  <si>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</si>
  <si>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</si>
  <si>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</si>
  <si>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</si>
  <si>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</si>
  <si>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</si>
  <si>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</si>
  <si>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</si>
  <si>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</si>
  <si>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</si>
  <si>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</si>
  <si>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</si>
  <si>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</si>
  <si>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</si>
  <si>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</si>
  <si>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</si>
  <si>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</si>
  <si>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</si>
  <si>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</si>
  <si>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</si>
  <si>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</si>
  <si>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</si>
  <si>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</si>
  <si>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</si>
  <si>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</si>
  <si>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</si>
  <si>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</si>
  <si>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</si>
  <si>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</si>
  <si>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</si>
  <si>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</si>
  <si>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</si>
  <si>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</si>
  <si>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</si>
  <si>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</si>
  <si>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</si>
  <si>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</si>
  <si>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</si>
  <si>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</si>
  <si>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</si>
  <si>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</si>
  <si>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</si>
  <si>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</si>
  <si>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</si>
  <si>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</si>
  <si>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</si>
  <si>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</si>
  <si>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</si>
  <si>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</si>
  <si>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</si>
  <si>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</si>
  <si>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</si>
  <si>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</si>
  <si>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</si>
  <si>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</si>
  <si>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</si>
  <si>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</si>
  <si>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</si>
  <si>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</si>
  <si>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</si>
  <si>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</si>
  <si>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</si>
  <si>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</si>
  <si>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</si>
  <si>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</si>
  <si>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</si>
  <si>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</si>
  <si>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</si>
  <si>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</si>
  <si>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</si>
  <si>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</si>
  <si>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</si>
  <si>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</si>
  <si>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</si>
  <si>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</si>
  <si>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</si>
  <si>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</si>
  <si>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</si>
  <si>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</si>
  <si>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</si>
  <si>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</si>
  <si>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</si>
  <si>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</si>
  <si>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</si>
  <si>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</si>
  <si>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</si>
  <si>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</si>
  <si>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</si>
  <si>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</si>
  <si>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</si>
  <si>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</si>
  <si>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</si>
  <si>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</si>
  <si>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</si>
  <si>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</si>
  <si>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</si>
  <si>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</si>
  <si>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</si>
  <si>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</si>
  <si>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</si>
  <si>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</si>
  <si>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</si>
  <si>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</si>
  <si>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</si>
  <si>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</si>
  <si>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</si>
  <si>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</si>
  <si>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</si>
  <si>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</si>
  <si>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</si>
  <si>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</si>
  <si>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</si>
  <si>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</si>
  <si>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</si>
  <si>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</si>
  <si>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</si>
  <si>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</si>
  <si>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</si>
  <si>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</si>
  <si>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</si>
  <si>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</si>
  <si>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</si>
  <si>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</si>
  <si>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</si>
  <si>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</si>
  <si>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</si>
  <si>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</si>
  <si>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</si>
  <si>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</si>
  <si>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</si>
  <si>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</si>
  <si>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</si>
  <si>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</si>
  <si>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</si>
  <si>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</si>
  <si>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</si>
  <si>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</si>
  <si>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</si>
  <si>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</si>
  <si>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</si>
  <si>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</si>
  <si>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</si>
  <si>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</si>
  <si>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</si>
  <si>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</si>
  <si>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</si>
  <si>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</si>
  <si>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</si>
  <si>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</si>
  <si>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</si>
  <si>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</si>
  <si>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</si>
  <si>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</si>
  <si>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</si>
  <si>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</si>
  <si>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</si>
  <si>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</si>
  <si>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</si>
  <si>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</si>
  <si>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</si>
  <si>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</si>
  <si>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</si>
  <si>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</si>
  <si>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</si>
  <si>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</si>
  <si>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</si>
  <si>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</si>
  <si>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</si>
  <si>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</si>
  <si>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</si>
  <si>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</si>
  <si>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</si>
  <si>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</si>
  <si>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</si>
  <si>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</si>
  <si>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</si>
  <si>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</si>
  <si>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</si>
  <si>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</si>
  <si>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</si>
  <si>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</si>
  <si>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</si>
  <si>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</si>
  <si>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</si>
  <si>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</si>
  <si>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</si>
  <si>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</si>
  <si>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</si>
  <si>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</si>
  <si>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</si>
  <si>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</si>
  <si>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</si>
  <si>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</si>
  <si>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</si>
  <si>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</si>
  <si>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</si>
  <si>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</si>
  <si>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</si>
  <si>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</si>
  <si>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</si>
  <si>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</si>
  <si>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</si>
  <si>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</si>
  <si>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</si>
  <si>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</si>
  <si>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</si>
  <si>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</si>
  <si>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</si>
  <si>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</si>
  <si>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</si>
  <si>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</si>
  <si>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</si>
  <si>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</si>
  <si>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</si>
  <si>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</si>
  <si>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</si>
  <si>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</si>
  <si>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</si>
  <si>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</si>
  <si>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</si>
  <si>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</si>
  <si>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</si>
  <si>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</si>
  <si>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</si>
  <si>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</si>
  <si>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</si>
  <si>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</si>
  <si>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</si>
  <si>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</si>
  <si>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</si>
  <si>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</si>
  <si>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</si>
  <si>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</si>
  <si>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</si>
  <si>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</si>
  <si>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</si>
  <si>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</si>
  <si>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</si>
  <si>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</si>
  <si>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</si>
  <si>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</si>
  <si>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</si>
  <si>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</si>
  <si>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</si>
  <si>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</si>
  <si>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</si>
  <si>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</si>
  <si>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</si>
  <si>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</si>
  <si>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</si>
  <si>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</si>
  <si>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</si>
  <si>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</si>
  <si>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</si>
  <si>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</si>
  <si>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</si>
  <si>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</si>
  <si>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</si>
  <si>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</si>
  <si>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</si>
  <si>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</si>
  <si>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</si>
  <si>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</si>
  <si>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</si>
  <si>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</si>
  <si>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</si>
  <si>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</si>
  <si>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</si>
  <si>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</si>
  <si>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</si>
  <si>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</si>
  <si>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</si>
  <si>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</si>
  <si>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</si>
  <si>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</si>
  <si>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</si>
  <si>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</si>
  <si>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</si>
  <si>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</si>
  <si>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</si>
  <si>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</si>
  <si>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</si>
  <si>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</si>
  <si>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</si>
  <si>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</si>
  <si>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</si>
  <si>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</si>
  <si>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</si>
  <si>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</si>
  <si>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</si>
  <si>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</si>
  <si>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</si>
  <si>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</si>
  <si>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</si>
  <si>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</si>
  <si>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</si>
  <si>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</si>
  <si>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</si>
  <si>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</si>
  <si>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</si>
  <si>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</si>
  <si>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</si>
  <si>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</si>
  <si>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</si>
  <si>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</si>
  <si>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</si>
  <si>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</si>
  <si>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</si>
  <si>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</si>
  <si>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</si>
  <si>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</si>
  <si>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</si>
  <si>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</si>
  <si>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</si>
  <si>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</si>
  <si>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</si>
  <si>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</si>
  <si>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</si>
  <si>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</si>
  <si>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</si>
  <si>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</si>
  <si>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</si>
  <si>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</si>
  <si>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</si>
  <si>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</si>
  <si>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</si>
  <si>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</si>
  <si>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</si>
  <si>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</si>
  <si>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</si>
  <si>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</si>
  <si>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</si>
  <si>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</si>
  <si>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</si>
  <si>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</si>
  <si>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</si>
  <si>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</si>
  <si>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</si>
  <si>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</si>
  <si>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</si>
  <si>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</si>
  <si>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</si>
  <si>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</si>
  <si>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</si>
  <si>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</si>
  <si>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</si>
  <si>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</si>
  <si>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</si>
  <si>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</si>
  <si>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</si>
  <si>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</si>
  <si>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</si>
  <si>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</si>
  <si>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</si>
  <si>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</si>
  <si>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</si>
  <si>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</si>
  <si>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</si>
  <si>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</si>
  <si>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</si>
  <si>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</si>
  <si>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</si>
  <si>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</si>
  <si>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</si>
  <si>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</si>
  <si>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</si>
  <si>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</si>
  <si>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</si>
  <si>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</si>
  <si>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</si>
  <si>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</si>
  <si>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</si>
  <si>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</si>
  <si>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</si>
  <si>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</si>
  <si>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</si>
  <si>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</si>
  <si>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</si>
  <si>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</si>
  <si>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</si>
  <si>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</si>
  <si>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</si>
  <si>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</si>
  <si>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</si>
  <si>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</si>
  <si>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</si>
  <si>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</si>
  <si>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</si>
  <si>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</si>
  <si>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</si>
  <si>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</si>
  <si>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</si>
  <si>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</si>
  <si>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</si>
  <si>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</si>
  <si>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</si>
  <si>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</si>
  <si>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</si>
  <si>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</si>
  <si>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</si>
  <si>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</si>
  <si>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</si>
  <si>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</si>
  <si>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</si>
  <si>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</si>
  <si>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</si>
  <si>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</si>
  <si>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</si>
  <si>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</si>
  <si>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</si>
  <si>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</si>
  <si>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</si>
  <si>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</si>
  <si>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</si>
  <si>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</si>
  <si>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</si>
  <si>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</si>
  <si>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</si>
  <si>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</si>
  <si>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</si>
  <si>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</si>
  <si>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</si>
  <si>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</si>
  <si>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</si>
  <si>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</si>
  <si>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</si>
  <si>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</si>
  <si>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</si>
  <si>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</si>
  <si>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</si>
  <si>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</si>
  <si>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</si>
  <si>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</si>
  <si>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</si>
  <si>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</si>
  <si>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</si>
  <si>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</si>
  <si>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</si>
  <si>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</si>
  <si>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</si>
  <si>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</si>
  <si>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</si>
  <si>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</si>
  <si>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</si>
  <si>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</si>
  <si>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</si>
  <si>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</si>
  <si>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</si>
  <si>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</si>
  <si>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</si>
  <si>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</si>
  <si>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</si>
  <si>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</si>
  <si>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</si>
  <si>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</si>
  <si>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</si>
  <si>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</si>
  <si>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</si>
  <si>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</si>
  <si>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</si>
  <si>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</si>
  <si>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</si>
  <si>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</si>
  <si>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</si>
  <si>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</si>
  <si>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</si>
  <si>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</si>
  <si>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</si>
  <si>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</si>
  <si>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</si>
  <si>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</si>
  <si>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</si>
  <si>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</si>
  <si>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</si>
  <si>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</si>
  <si>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</si>
  <si>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</si>
  <si>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</si>
  <si>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</si>
  <si>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</si>
  <si>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</si>
  <si>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</si>
  <si>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</si>
  <si>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</si>
  <si>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</si>
  <si>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</si>
  <si>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</si>
  <si>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</si>
  <si>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</si>
  <si>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</si>
  <si>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</si>
  <si>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</si>
  <si>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</si>
  <si>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</si>
  <si>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</si>
  <si>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</si>
  <si>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</si>
  <si>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</si>
  <si>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</si>
  <si>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</si>
  <si>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</si>
  <si>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</si>
  <si>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</si>
  <si>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</si>
  <si>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</si>
  <si>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</si>
  <si>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</si>
  <si>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</si>
  <si>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</si>
  <si>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</si>
  <si>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</si>
  <si>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</si>
  <si>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</si>
  <si>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</si>
  <si>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</si>
  <si>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</si>
  <si>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</si>
  <si>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</si>
  <si>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</si>
  <si>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</si>
  <si>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</si>
  <si>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</si>
  <si>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</si>
  <si>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</si>
  <si>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</si>
  <si>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</si>
  <si>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</si>
  <si>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</si>
  <si>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</si>
  <si>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</si>
  <si>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</si>
  <si>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</si>
  <si>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</si>
  <si>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</si>
  <si>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</si>
  <si>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</si>
  <si>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</si>
  <si>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</si>
  <si>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</si>
  <si>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</si>
  <si>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</si>
  <si>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</si>
  <si>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</si>
  <si>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</si>
  <si>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</si>
  <si>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</si>
  <si>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</si>
  <si>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</si>
  <si>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</si>
  <si>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</si>
  <si>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</si>
  <si>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</si>
  <si>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</si>
  <si>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</si>
  <si>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</si>
  <si>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</si>
  <si>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</si>
  <si>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</si>
  <si>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</si>
  <si>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</si>
  <si>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</si>
  <si>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</si>
  <si>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</si>
  <si>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</si>
  <si>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</si>
  <si>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</si>
  <si>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</si>
  <si>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</si>
  <si>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</si>
  <si>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</si>
  <si>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</si>
  <si>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</si>
  <si>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</si>
  <si>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</si>
  <si>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</si>
  <si>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</si>
  <si>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</si>
  <si>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</si>
  <si>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</si>
  <si>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</si>
  <si>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</si>
  <si>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</si>
  <si>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</si>
  <si>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</si>
  <si>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</si>
  <si>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</si>
  <si>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</si>
  <si>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</si>
  <si>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</si>
  <si>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</si>
  <si>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</si>
  <si>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</si>
  <si>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</si>
  <si>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</si>
  <si>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</si>
  <si>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</si>
  <si>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</si>
  <si>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</si>
  <si>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</si>
  <si>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</si>
  <si>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</si>
  <si>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</si>
  <si>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</si>
  <si>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</si>
  <si>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</si>
  <si>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</si>
  <si>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</si>
  <si>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</si>
  <si>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</si>
  <si>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</si>
  <si>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</si>
  <si>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</si>
  <si>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</si>
  <si>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</si>
  <si>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</si>
  <si>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</si>
  <si>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</si>
  <si>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</si>
  <si>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</si>
  <si>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</si>
  <si>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</si>
  <si>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</si>
  <si>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</si>
  <si>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</si>
  <si>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</si>
  <si>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</si>
  <si>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</si>
  <si>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</si>
  <si>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</si>
  <si>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</si>
  <si>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</si>
  <si>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</si>
  <si>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</si>
  <si>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</si>
  <si>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</si>
  <si>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</si>
  <si>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</si>
  <si>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</si>
  <si>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</si>
  <si>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</si>
  <si>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</si>
  <si>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</si>
  <si>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</si>
  <si>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</si>
  <si>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</si>
  <si>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</si>
  <si>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</si>
  <si>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</si>
  <si>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</si>
  <si>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</si>
  <si>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</si>
  <si>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</si>
  <si>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</si>
  <si>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</si>
  <si>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</si>
  <si>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</si>
  <si>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</si>
  <si>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</si>
  <si>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</si>
  <si>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</si>
  <si>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</si>
  <si>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</si>
  <si>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</si>
  <si>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</si>
  <si>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</si>
  <si>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</si>
  <si>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</si>
  <si>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</si>
  <si>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</si>
  <si>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</si>
  <si>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</si>
  <si>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</si>
  <si>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</si>
  <si>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</si>
  <si>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</si>
  <si>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</si>
  <si>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</si>
  <si>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</si>
  <si>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</si>
  <si>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</si>
  <si>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</si>
  <si>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</si>
  <si>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</si>
  <si>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</si>
  <si>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</si>
  <si>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</si>
  <si>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</si>
  <si>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</si>
  <si>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</si>
  <si>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</si>
  <si>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</si>
  <si>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</si>
  <si>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</si>
  <si>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</si>
  <si>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</si>
  <si>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</si>
  <si>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</si>
  <si>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</si>
  <si>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</si>
  <si>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</si>
  <si>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</si>
  <si>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</si>
  <si>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</si>
  <si>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</si>
  <si>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</si>
  <si>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</si>
  <si>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</si>
  <si>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</si>
  <si>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</si>
  <si>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</si>
  <si>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</si>
  <si>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</si>
  <si>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</si>
  <si>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</si>
  <si>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</si>
  <si>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</si>
  <si>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</si>
  <si>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</si>
  <si>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</si>
  <si>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</si>
  <si>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</si>
  <si>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</si>
  <si>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</si>
  <si>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</si>
  <si>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</si>
  <si>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</si>
  <si>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</si>
  <si>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</si>
  <si>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</si>
  <si>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</si>
  <si>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</si>
  <si>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</si>
  <si>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</si>
  <si>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</si>
  <si>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</si>
  <si>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</si>
  <si>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</si>
  <si>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</si>
  <si>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</si>
  <si>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</si>
  <si>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</si>
  <si>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</si>
  <si>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</si>
  <si>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</si>
  <si>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</si>
  <si>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</si>
  <si>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</si>
  <si>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</si>
  <si>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</si>
  <si>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</si>
  <si>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</si>
  <si>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</si>
  <si>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</si>
  <si>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</si>
  <si>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</si>
  <si>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</si>
  <si>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</si>
  <si>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</si>
  <si>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</si>
  <si>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</si>
  <si>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</si>
  <si>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</si>
  <si>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</si>
  <si>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</si>
  <si>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</si>
  <si>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</si>
  <si>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</si>
  <si>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</si>
  <si>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</si>
  <si>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</si>
  <si>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</si>
  <si>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</si>
  <si>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</si>
  <si>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</si>
  <si>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</si>
  <si>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</si>
  <si>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</si>
  <si>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</si>
  <si>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</si>
  <si>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</si>
  <si>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</si>
  <si>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</si>
  <si>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</si>
  <si>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</si>
  <si>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</si>
  <si>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</si>
  <si>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</si>
  <si>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</si>
  <si>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</si>
  <si>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</si>
  <si>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</si>
  <si>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</si>
  <si>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</si>
  <si>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</si>
  <si>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</si>
  <si>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</si>
  <si>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</si>
  <si>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</si>
  <si>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</si>
  <si>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</si>
  <si>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</si>
  <si>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</si>
  <si>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</si>
  <si>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</si>
  <si>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</si>
  <si>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</si>
  <si>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</si>
  <si>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</si>
  <si>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</si>
  <si>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</si>
  <si>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</si>
  <si>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</si>
  <si>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</si>
  <si>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</si>
  <si>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</si>
  <si>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</si>
  <si>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</si>
  <si>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</si>
  <si>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</si>
  <si>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</si>
  <si>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</si>
  <si>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</si>
  <si>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</si>
  <si>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</si>
  <si>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</si>
  <si>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</si>
  <si>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</si>
  <si>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</si>
  <si>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</si>
  <si>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</si>
  <si>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</si>
  <si>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</si>
  <si>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</si>
  <si>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</si>
  <si>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</si>
  <si>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</si>
  <si>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</si>
  <si>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</si>
  <si>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</si>
  <si>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</si>
  <si>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</si>
  <si>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</si>
  <si>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</si>
  <si>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</si>
  <si>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</si>
  <si>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</si>
  <si>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</si>
  <si>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</si>
  <si>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</si>
  <si>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</si>
  <si>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</si>
  <si>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</si>
  <si>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</si>
  <si>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</si>
  <si>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</si>
  <si>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</si>
  <si>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</si>
  <si>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</si>
  <si>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</si>
  <si>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</si>
  <si>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</si>
  <si>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</si>
  <si>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</si>
  <si>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</si>
  <si>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</si>
  <si>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</si>
  <si>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</si>
  <si>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</si>
  <si>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</si>
  <si>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</si>
  <si>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</si>
  <si>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</si>
  <si>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</si>
  <si>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</si>
  <si>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</si>
  <si>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</si>
  <si>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</si>
  <si>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</si>
  <si>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</si>
  <si>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</si>
  <si>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</si>
  <si>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</si>
  <si>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</si>
  <si>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</si>
  <si>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</si>
  <si>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</si>
  <si>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</si>
  <si>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</si>
  <si>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</si>
  <si>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</si>
  <si>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</si>
  <si>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</si>
  <si>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</si>
  <si>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</si>
  <si>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</si>
  <si>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</si>
  <si>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</si>
  <si>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</si>
  <si>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</si>
  <si>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</si>
  <si>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</si>
  <si>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</si>
  <si>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</si>
  <si>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</si>
  <si>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</si>
  <si>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</si>
  <si>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</si>
  <si>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</si>
  <si>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</si>
  <si>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</si>
  <si>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</si>
  <si>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</si>
  <si>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</si>
  <si>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</si>
  <si>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</si>
  <si>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</si>
  <si>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</si>
  <si>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</si>
  <si>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</si>
  <si>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</si>
  <si>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</si>
  <si>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</si>
  <si>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</si>
  <si>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</si>
  <si>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</si>
  <si>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</si>
  <si>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</si>
  <si>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</si>
  <si>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</si>
  <si>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</si>
  <si>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</si>
  <si>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</si>
  <si>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</si>
  <si>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</si>
  <si>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</si>
  <si>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</si>
  <si>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</si>
  <si>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</si>
  <si>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</si>
  <si>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</si>
  <si>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</si>
  <si>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</si>
  <si>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</si>
  <si>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</si>
  <si>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</si>
  <si>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</si>
  <si>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</si>
  <si>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</si>
  <si>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</si>
  <si>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</si>
  <si>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</si>
  <si>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</si>
  <si>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</si>
  <si>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</si>
  <si>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</si>
  <si>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</si>
  <si>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</si>
  <si>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</si>
  <si>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</si>
  <si>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</si>
  <si>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</si>
  <si>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</si>
  <si>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</si>
  <si>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</si>
  <si>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</si>
  <si>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</si>
  <si>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</si>
  <si>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</si>
  <si>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</si>
  <si>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</si>
  <si>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</si>
  <si>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</si>
  <si>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</si>
  <si>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</si>
  <si>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</si>
  <si>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</si>
  <si>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</si>
  <si>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</si>
  <si>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</si>
  <si>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</si>
  <si>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</si>
  <si>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</si>
  <si>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</si>
  <si>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</si>
  <si>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</si>
  <si>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</si>
  <si>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</si>
  <si>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</si>
  <si>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</si>
  <si>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</si>
  <si>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</si>
  <si>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</si>
  <si>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</si>
  <si>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</si>
  <si>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</si>
  <si>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</si>
  <si>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</si>
  <si>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</si>
  <si>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</si>
  <si>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</si>
  <si>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</si>
  <si>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</si>
  <si>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</si>
  <si>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</si>
  <si>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</si>
  <si>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</si>
  <si>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</si>
  <si>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</si>
  <si>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</si>
  <si>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</si>
  <si>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</si>
  <si>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</si>
  <si>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</si>
  <si>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</si>
  <si>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</si>
  <si>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</si>
  <si>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</si>
  <si>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</si>
  <si>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</si>
  <si>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</si>
  <si>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</si>
  <si>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</si>
  <si>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</si>
  <si>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</si>
  <si>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</si>
  <si>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</si>
  <si>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</si>
  <si>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</si>
  <si>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</si>
  <si>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</si>
  <si>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</si>
  <si>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</si>
  <si>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</si>
  <si>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</si>
  <si>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</si>
  <si>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</si>
  <si>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</si>
  <si>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</si>
  <si>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</si>
  <si>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</si>
  <si>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</si>
  <si>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</si>
  <si>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</si>
  <si>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</si>
  <si>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</si>
  <si>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</si>
  <si>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</si>
  <si>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</si>
  <si>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</si>
  <si>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</si>
  <si>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</si>
  <si>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</si>
  <si>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</si>
  <si>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</si>
  <si>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</si>
  <si>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</si>
  <si>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</si>
  <si>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</si>
  <si>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</si>
  <si>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</si>
  <si>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</si>
  <si>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</si>
  <si>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</si>
  <si>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</si>
  <si>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</si>
  <si>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</si>
  <si>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</si>
  <si>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</si>
  <si>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</si>
  <si>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</si>
  <si>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</si>
  <si>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</si>
  <si>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</si>
  <si>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</si>
  <si>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</si>
  <si>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</si>
  <si>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</si>
  <si>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</si>
  <si>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</si>
  <si>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</si>
  <si>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</si>
  <si>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</si>
  <si>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</si>
  <si>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</si>
  <si>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</si>
  <si>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</si>
  <si>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</si>
  <si>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</si>
  <si>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</si>
  <si>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</si>
  <si>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</si>
  <si>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</si>
  <si>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</si>
  <si>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</si>
  <si>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</si>
  <si>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</si>
  <si>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</si>
  <si>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</si>
  <si>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</si>
  <si>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</si>
  <si>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</si>
  <si>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</si>
  <si>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</si>
  <si>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</si>
  <si>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</si>
  <si>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</si>
  <si>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</si>
  <si>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</si>
  <si>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</si>
  <si>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</si>
  <si>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</si>
  <si>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</si>
  <si>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</si>
  <si>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</si>
  <si>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</si>
  <si>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</si>
  <si>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</si>
  <si>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</si>
  <si>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</si>
  <si>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</si>
  <si>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</si>
  <si>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</si>
  <si>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</si>
  <si>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</si>
  <si>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</si>
  <si>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</si>
  <si>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</si>
  <si>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</si>
  <si>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</si>
  <si>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</si>
  <si>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</si>
  <si>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</si>
  <si>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</si>
  <si>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</si>
  <si>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</si>
  <si>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</si>
  <si>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</si>
  <si>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</si>
  <si>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</si>
  <si>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</si>
  <si>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</si>
  <si>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</si>
  <si>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</si>
  <si>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</si>
  <si>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</si>
  <si>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</si>
  <si>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</si>
  <si>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</si>
  <si>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</si>
  <si>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</si>
  <si>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</si>
  <si>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</si>
  <si>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</si>
  <si>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</si>
  <si>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</si>
  <si>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</si>
  <si>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</si>
  <si>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</si>
  <si>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</si>
  <si>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</si>
  <si>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</si>
  <si>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</si>
  <si>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</si>
  <si>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</si>
  <si>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</si>
  <si>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</si>
  <si>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</si>
  <si>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</si>
  <si>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</si>
  <si>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</si>
  <si>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</si>
  <si>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</si>
  <si>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</si>
  <si>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</si>
  <si>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</si>
  <si>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</si>
  <si>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</si>
  <si>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</si>
  <si>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</si>
  <si>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</si>
  <si>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</si>
  <si>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</si>
  <si>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</si>
  <si>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</si>
  <si>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</si>
  <si>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</si>
  <si>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</si>
  <si>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</si>
  <si>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</si>
  <si>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</si>
  <si>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</si>
  <si>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</si>
  <si>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</si>
  <si>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</si>
  <si>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</si>
  <si>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</si>
  <si>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</si>
  <si>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</si>
  <si>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</si>
  <si>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</si>
  <si>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</si>
  <si>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</si>
  <si>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</si>
  <si>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</si>
  <si>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</si>
  <si>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</si>
  <si>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</si>
  <si>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</si>
  <si>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</si>
  <si>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</si>
  <si>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</si>
  <si>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</si>
  <si>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</si>
  <si>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</si>
  <si>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</si>
  <si>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</si>
  <si>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</si>
  <si>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</si>
  <si>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</si>
  <si>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</si>
  <si>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</si>
  <si>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</si>
  <si>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</si>
  <si>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</si>
  <si>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</si>
  <si>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</si>
  <si>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</si>
  <si>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</si>
  <si>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</si>
  <si>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</si>
  <si>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</si>
  <si>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</si>
  <si>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</si>
  <si>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</si>
  <si>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</si>
  <si>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</si>
  <si>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</si>
  <si>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</si>
  <si>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</si>
  <si>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</si>
  <si>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</si>
  <si>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</si>
  <si>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</si>
  <si>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</si>
  <si>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</si>
  <si>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</si>
  <si>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</si>
  <si>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</si>
  <si>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</si>
  <si>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</si>
  <si>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</si>
  <si>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</si>
  <si>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</si>
  <si>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</si>
  <si>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</si>
  <si>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</si>
  <si>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</si>
  <si>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</si>
  <si>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</si>
  <si>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</si>
  <si>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</si>
  <si>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</si>
  <si>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</si>
  <si>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</si>
  <si>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</si>
  <si>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</si>
  <si>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</si>
  <si>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</si>
  <si>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</si>
  <si>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</si>
  <si>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</si>
  <si>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</si>
  <si>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</si>
  <si>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</si>
  <si>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</si>
  <si>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</si>
  <si>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</si>
  <si>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</si>
  <si>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</si>
  <si>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</si>
  <si>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</si>
  <si>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</si>
  <si>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</si>
  <si>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</si>
  <si>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</si>
  <si>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</si>
  <si>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</si>
  <si>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</si>
  <si>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</si>
  <si>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</si>
  <si>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</si>
  <si>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</si>
  <si>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</si>
  <si>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</si>
  <si>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</si>
  <si>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</si>
  <si>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</si>
  <si>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</si>
  <si>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</si>
  <si>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</si>
  <si>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</si>
  <si>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</si>
  <si>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</si>
  <si>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</si>
  <si>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</si>
  <si>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</si>
  <si>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</si>
  <si>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</si>
  <si>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</si>
  <si>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</si>
  <si>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</si>
  <si>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</si>
  <si>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</si>
  <si>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</si>
  <si>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</si>
  <si>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</si>
  <si>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</si>
  <si>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</si>
  <si>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</si>
  <si>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</si>
  <si>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</si>
  <si>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</si>
  <si>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</si>
  <si>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</si>
  <si>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</si>
  <si>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</si>
  <si>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</si>
  <si>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</si>
  <si>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</si>
  <si>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</si>
  <si>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</si>
  <si>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</si>
  <si>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</si>
  <si>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</si>
  <si>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</si>
  <si>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</si>
  <si>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</si>
  <si>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</si>
  <si>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</si>
  <si>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</si>
  <si>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</si>
  <si>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</si>
  <si>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</si>
  <si>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</si>
  <si>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</si>
  <si>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</si>
  <si>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</si>
  <si>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</si>
  <si>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</si>
  <si>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</si>
  <si>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</si>
  <si>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</si>
  <si>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</si>
  <si>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</si>
  <si>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</si>
  <si>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</si>
  <si>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</si>
  <si>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</si>
  <si>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</si>
  <si>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</si>
  <si>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</si>
  <si>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</si>
  <si>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</si>
  <si>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</si>
  <si>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</si>
  <si>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</si>
  <si>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</si>
  <si>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</si>
  <si>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</si>
  <si>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</si>
  <si>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</si>
  <si>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</si>
  <si>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</si>
  <si>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</si>
  <si>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</si>
  <si>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</si>
  <si>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</si>
  <si>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</si>
  <si>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</si>
  <si>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</si>
  <si>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</si>
  <si>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</si>
  <si>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</si>
  <si>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</si>
  <si>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</si>
  <si>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</si>
  <si>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</si>
  <si>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</si>
  <si>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</si>
  <si>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</si>
  <si>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</si>
  <si>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</si>
  <si>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</si>
  <si>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</si>
  <si>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</si>
  <si>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</si>
  <si>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</si>
  <si>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</si>
  <si>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</si>
  <si>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</si>
  <si>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</si>
  <si>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</si>
  <si>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</si>
  <si>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</si>
  <si>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</si>
  <si>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</si>
  <si>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</si>
  <si>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</si>
  <si>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</si>
  <si>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</si>
  <si>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</si>
  <si>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</si>
  <si>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</si>
  <si>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</si>
  <si>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</si>
  <si>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</si>
  <si>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</si>
  <si>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</si>
  <si>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</si>
  <si>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</si>
  <si>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</si>
  <si>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</si>
  <si>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</si>
  <si>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</si>
  <si>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</si>
  <si>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</si>
  <si>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</si>
  <si>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</si>
  <si>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</si>
  <si>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</si>
  <si>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</si>
  <si>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</si>
  <si>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</si>
  <si>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</si>
  <si>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</si>
  <si>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</si>
  <si>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</si>
  <si>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</si>
  <si>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</si>
  <si>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</si>
  <si>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</si>
  <si>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</si>
  <si>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</si>
  <si>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</si>
  <si>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</si>
  <si>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</si>
  <si>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</si>
  <si>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</si>
  <si>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</si>
  <si>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</si>
  <si>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</si>
  <si>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</si>
  <si>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</si>
  <si>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</si>
  <si>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</si>
  <si>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</si>
  <si>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</si>
  <si>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</si>
  <si>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</si>
  <si>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</si>
  <si>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</si>
  <si>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</si>
  <si>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</si>
  <si>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</si>
  <si>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</si>
  <si>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</si>
  <si>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</si>
  <si>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</si>
  <si>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</si>
  <si>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</si>
  <si>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</si>
  <si>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</si>
  <si>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</si>
  <si>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</si>
  <si>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</si>
  <si>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</si>
  <si>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</si>
  <si>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</si>
  <si>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</si>
  <si>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</si>
  <si>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</si>
  <si>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</si>
  <si>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</si>
  <si>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</si>
  <si>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</si>
  <si>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</si>
  <si>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</si>
  <si>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</si>
  <si>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</si>
  <si>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</si>
  <si>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</si>
  <si>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</si>
  <si>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</si>
  <si>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</si>
  <si>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</si>
  <si>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</si>
  <si>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</si>
  <si>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</si>
  <si>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</si>
  <si>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</si>
  <si>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</si>
  <si>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</si>
  <si>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</si>
  <si>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</si>
  <si>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</si>
  <si>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</si>
  <si>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</si>
  <si>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</si>
  <si>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</si>
  <si>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</si>
  <si>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</si>
  <si>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</si>
  <si>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</si>
  <si>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</si>
  <si>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</si>
  <si>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</si>
  <si>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</si>
  <si>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</si>
  <si>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</si>
  <si>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</si>
  <si>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</si>
  <si>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</si>
  <si>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</si>
  <si>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</si>
  <si>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</si>
  <si>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</si>
  <si>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</si>
  <si>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</si>
  <si>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</si>
  <si>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</si>
  <si>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</si>
  <si>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</si>
  <si>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</si>
  <si>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</si>
  <si>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</si>
  <si>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</si>
  <si>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</si>
  <si>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</si>
  <si>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</si>
  <si>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</si>
  <si>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</si>
  <si>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</si>
  <si>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</si>
  <si>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</si>
  <si>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</si>
  <si>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</si>
  <si>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</si>
  <si>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</si>
  <si>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</si>
  <si>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</si>
  <si>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</si>
  <si>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</si>
  <si>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</si>
  <si>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</si>
  <si>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</si>
  <si>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</si>
  <si>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</si>
  <si>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</si>
  <si>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</si>
  <si>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</si>
  <si>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</si>
  <si>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</si>
  <si>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</si>
  <si>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</si>
  <si>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</si>
  <si>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</si>
  <si>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</si>
  <si>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</si>
  <si>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</si>
  <si>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</si>
  <si>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</si>
  <si>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</si>
  <si>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</si>
  <si>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</si>
  <si>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</si>
  <si>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</si>
  <si>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</si>
  <si>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</si>
  <si>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</si>
  <si>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</si>
  <si>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</si>
  <si>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</si>
  <si>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</si>
  <si>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</si>
  <si>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</si>
  <si>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</si>
  <si>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</si>
  <si>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</si>
  <si>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</si>
  <si>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</si>
  <si>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</si>
  <si>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</si>
  <si>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</si>
  <si>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</si>
  <si>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</si>
  <si>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</si>
  <si>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</si>
  <si>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</si>
  <si>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</si>
  <si>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</si>
  <si>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</si>
  <si>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</si>
  <si>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</si>
  <si>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</si>
  <si>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</si>
  <si>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</si>
  <si>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</si>
  <si>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</si>
  <si>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</si>
  <si>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</si>
  <si>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</si>
  <si>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</si>
  <si>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</si>
  <si>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</si>
  <si>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</si>
  <si>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</si>
  <si>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</si>
  <si>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</si>
  <si>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</si>
  <si>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</si>
  <si>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</si>
  <si>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</si>
  <si>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</si>
  <si>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</si>
  <si>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</si>
  <si>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</si>
  <si>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</si>
  <si>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</si>
  <si>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</si>
  <si>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</si>
  <si>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</si>
  <si>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</si>
  <si>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</si>
  <si>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</si>
  <si>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</si>
  <si>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</si>
  <si>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</si>
  <si>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</si>
  <si>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</si>
  <si>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</si>
  <si>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</si>
  <si>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</si>
  <si>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</si>
  <si>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</si>
  <si>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</si>
  <si>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</si>
  <si>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</si>
  <si>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</si>
  <si>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</si>
  <si>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</si>
  <si>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</si>
  <si>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</si>
  <si>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</si>
  <si>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</si>
  <si>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</si>
  <si>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</si>
  <si>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</si>
  <si>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</si>
  <si>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</si>
  <si>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</si>
  <si>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</si>
  <si>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</si>
  <si>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</si>
  <si>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</si>
  <si>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</si>
  <si>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</si>
  <si>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</si>
  <si>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</si>
  <si>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</si>
  <si>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</si>
  <si>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</si>
  <si>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</si>
  <si>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</si>
  <si>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</si>
  <si>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</si>
  <si>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</si>
  <si>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</si>
  <si>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</si>
  <si>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</si>
  <si>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</si>
  <si>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</si>
  <si>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</si>
  <si>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</si>
  <si>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</si>
  <si>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</si>
  <si>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</si>
  <si>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</si>
  <si>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</si>
  <si>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</si>
  <si>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</si>
  <si>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</si>
  <si>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</si>
  <si>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</si>
  <si>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</si>
  <si>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</si>
  <si>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</si>
  <si>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</si>
  <si>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</si>
  <si>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</si>
  <si>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</si>
  <si>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</si>
  <si>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</si>
  <si>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</si>
  <si>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</si>
  <si>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</si>
  <si>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</si>
  <si>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</si>
  <si>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</si>
  <si>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</si>
  <si>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</si>
  <si>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</si>
  <si>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</si>
  <si>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</si>
  <si>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</si>
  <si>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</si>
  <si>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</si>
  <si>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</si>
  <si>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</si>
  <si>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</si>
  <si>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</si>
  <si>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</si>
  <si>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</si>
  <si>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</si>
  <si>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</si>
  <si>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</si>
  <si>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</si>
  <si>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</si>
  <si>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</si>
  <si>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</si>
  <si>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</si>
  <si>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</si>
  <si>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</si>
  <si>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</si>
  <si>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</si>
  <si>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</si>
  <si>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</si>
  <si>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</si>
  <si>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</si>
  <si>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</si>
  <si>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</si>
  <si>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</si>
  <si>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</si>
  <si>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</si>
  <si>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</si>
  <si>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</si>
  <si>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</si>
  <si>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</si>
  <si>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</si>
  <si>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</si>
  <si>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</si>
  <si>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</si>
  <si>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</si>
  <si>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</si>
  <si>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</si>
  <si>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</si>
  <si>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</si>
  <si>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</si>
  <si>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</si>
  <si>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</si>
  <si>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</si>
  <si>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</si>
  <si>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</si>
  <si>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</si>
  <si>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</si>
  <si>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</si>
  <si>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</si>
  <si>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</si>
  <si>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</si>
  <si>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</si>
  <si>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</si>
  <si>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</si>
  <si>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</si>
  <si>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</si>
  <si>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</si>
  <si>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</si>
  <si>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</si>
  <si>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</si>
  <si>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</si>
  <si>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</si>
  <si>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</si>
  <si>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</si>
  <si>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</si>
  <si>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</si>
  <si>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</si>
  <si>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</si>
  <si>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</si>
  <si>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</si>
  <si>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</si>
  <si>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</si>
  <si>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</si>
  <si>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</si>
  <si>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</si>
  <si>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</si>
  <si>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</si>
  <si>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</si>
  <si>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</si>
  <si>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</si>
  <si>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</si>
  <si>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</si>
  <si>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</si>
  <si>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</si>
  <si>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</si>
  <si>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</si>
  <si>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</si>
  <si>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</si>
  <si>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</si>
  <si>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</si>
  <si>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</si>
  <si>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</si>
  <si>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</si>
  <si>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</si>
  <si>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</si>
  <si>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</si>
  <si>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</si>
  <si>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</si>
  <si>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</si>
  <si>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</si>
  <si>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</si>
  <si>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</si>
  <si>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</si>
  <si>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</si>
  <si>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</si>
  <si>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</si>
  <si>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</si>
  <si>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</si>
  <si>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</si>
  <si>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</si>
  <si>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</si>
  <si>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</si>
  <si>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</si>
  <si>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</si>
  <si>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</si>
  <si>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</si>
  <si>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</si>
  <si>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</si>
  <si>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</si>
  <si>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</si>
  <si>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</si>
  <si>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</si>
  <si>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</si>
  <si>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</si>
  <si>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</si>
  <si>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</si>
  <si>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</si>
  <si>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</si>
  <si>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</si>
  <si>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</si>
  <si>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</si>
  <si>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</si>
  <si>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</si>
  <si>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</si>
  <si>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</si>
  <si>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</si>
  <si>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</si>
  <si>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</si>
  <si>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</si>
  <si>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</si>
  <si>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</si>
  <si>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</si>
  <si>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</si>
  <si>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</si>
  <si>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</si>
  <si>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</si>
  <si>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</si>
  <si>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</si>
  <si>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</si>
  <si>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</si>
  <si>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</si>
  <si>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</si>
  <si>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</si>
  <si>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</si>
  <si>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</si>
  <si>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</si>
  <si>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</si>
  <si>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</si>
  <si>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</si>
  <si>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</si>
  <si>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</si>
  <si>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</si>
  <si>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</si>
  <si>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</si>
  <si>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</si>
  <si>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</si>
  <si>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</si>
  <si>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</si>
  <si>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</si>
  <si>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</si>
  <si>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</si>
  <si>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</si>
  <si>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</si>
  <si>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</si>
  <si>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</si>
  <si>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</si>
  <si>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</si>
  <si>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</si>
  <si>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</si>
  <si>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</si>
  <si>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</si>
  <si>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</si>
  <si>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</si>
  <si>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</si>
  <si>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</si>
  <si>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</si>
  <si>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</si>
  <si>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</si>
  <si>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</si>
  <si>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</si>
  <si>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</si>
  <si>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</si>
  <si>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</si>
  <si>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</si>
  <si>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</si>
  <si>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</si>
  <si>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</si>
  <si>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</si>
  <si>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</si>
  <si>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</si>
  <si>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</si>
  <si>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</si>
  <si>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</si>
  <si>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</si>
  <si>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</si>
  <si>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</si>
  <si>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</si>
  <si>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</si>
  <si>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</si>
  <si>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</si>
  <si>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</si>
  <si>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</si>
  <si>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</si>
  <si>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</si>
  <si>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</si>
  <si>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</si>
  <si>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</si>
  <si>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</si>
  <si>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</si>
  <si>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</si>
  <si>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</si>
  <si>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</si>
  <si>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</si>
  <si>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</si>
  <si>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</si>
  <si>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</si>
  <si>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</si>
  <si>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</si>
  <si>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</si>
  <si>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</si>
  <si>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</si>
  <si>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</si>
  <si>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</si>
  <si>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</si>
  <si>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</si>
  <si>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</si>
  <si>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</si>
  <si>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</si>
  <si>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</si>
  <si>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</si>
  <si>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</si>
  <si>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</si>
  <si>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</si>
  <si>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</si>
  <si>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</si>
  <si>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</si>
  <si>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</si>
  <si>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</si>
  <si>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</si>
  <si>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</si>
  <si>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</si>
  <si>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</si>
  <si>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</si>
  <si>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</si>
  <si>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</si>
  <si>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</si>
  <si>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</si>
  <si>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</si>
  <si>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</si>
  <si>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</si>
  <si>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</si>
  <si>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</si>
  <si>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</si>
  <si>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</si>
  <si>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</si>
  <si>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</si>
  <si>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</si>
  <si>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</si>
  <si>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</si>
  <si>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</si>
  <si>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</si>
  <si>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</si>
  <si>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</si>
  <si>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</si>
  <si>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</si>
  <si>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</si>
  <si>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</si>
  <si>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</si>
  <si>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</si>
  <si>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</si>
  <si>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</si>
  <si>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</si>
  <si>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</si>
  <si>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</si>
  <si>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</si>
  <si>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</si>
  <si>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</si>
  <si>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</si>
  <si>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</si>
  <si>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</si>
  <si>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</si>
  <si>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</si>
  <si>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</si>
  <si>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</si>
  <si>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</si>
  <si>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</si>
  <si>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</si>
  <si>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</si>
  <si>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</si>
  <si>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</si>
  <si>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</si>
  <si>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</si>
  <si>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</si>
  <si>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</si>
  <si>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</si>
  <si>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</si>
  <si>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</si>
  <si>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</si>
  <si>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</si>
  <si>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</si>
  <si>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</si>
  <si>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</si>
  <si>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</si>
  <si>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</si>
  <si>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</si>
  <si>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</si>
  <si>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</si>
  <si>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</si>
  <si>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</si>
  <si>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</si>
  <si>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</si>
  <si>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</si>
  <si>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</si>
  <si>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</si>
  <si>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</si>
  <si>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</si>
  <si>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</si>
  <si>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</si>
  <si>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</si>
  <si>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</si>
  <si>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</si>
  <si>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</si>
  <si>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</si>
  <si>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</si>
  <si>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</si>
  <si>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</si>
  <si>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</si>
  <si>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</si>
  <si>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</si>
  <si>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</si>
  <si>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</si>
  <si>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</si>
  <si>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</si>
  <si>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</si>
  <si>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</si>
  <si>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</si>
  <si>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</si>
  <si>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</si>
  <si>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</si>
  <si>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</si>
  <si>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</si>
  <si>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</si>
  <si>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</si>
  <si>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</si>
  <si>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</si>
  <si>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</si>
  <si>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</si>
  <si>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</si>
  <si>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</si>
  <si>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</si>
  <si>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</si>
  <si>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</si>
  <si>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</si>
  <si>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</si>
  <si>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</si>
  <si>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</si>
  <si>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</si>
  <si>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</si>
  <si>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</si>
  <si>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</si>
  <si>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</si>
  <si>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</si>
  <si>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</si>
  <si>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</si>
  <si>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</si>
  <si>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</si>
  <si>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</si>
  <si>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</si>
  <si>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</si>
  <si>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</si>
  <si>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</si>
  <si>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</si>
  <si>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</si>
  <si>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</si>
  <si>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</si>
  <si>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</si>
  <si>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</si>
  <si>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</si>
  <si>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</si>
  <si>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</si>
  <si>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</si>
  <si>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</si>
  <si>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</si>
  <si>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</si>
  <si>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</si>
  <si>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</si>
  <si>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</si>
  <si>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</si>
  <si>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</si>
  <si>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</si>
  <si>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</si>
  <si>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</si>
  <si>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</si>
  <si>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</si>
  <si>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</si>
  <si>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</si>
  <si>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</si>
  <si>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</si>
  <si>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</si>
  <si>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</si>
  <si>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</si>
  <si>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</si>
  <si>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</si>
  <si>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</si>
  <si>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</si>
  <si>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</si>
  <si>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</si>
  <si>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</si>
  <si>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</si>
  <si>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</si>
  <si>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</si>
  <si>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</si>
  <si>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</si>
  <si>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</si>
  <si>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</si>
  <si>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</si>
  <si>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</si>
  <si>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</si>
  <si>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</si>
  <si>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</si>
  <si>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</si>
  <si>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</si>
  <si>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</si>
  <si>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</si>
  <si>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</si>
  <si>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</si>
  <si>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</si>
  <si>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</si>
  <si>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</si>
  <si>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</si>
  <si>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</si>
  <si>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</si>
  <si>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</si>
  <si>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</si>
  <si>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</si>
  <si>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</si>
  <si>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</si>
  <si>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</si>
  <si>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</si>
  <si>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</si>
  <si>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</si>
  <si>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</si>
  <si>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</si>
  <si>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</si>
  <si>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</si>
  <si>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</si>
  <si>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</si>
  <si>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</si>
  <si>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</si>
  <si>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</si>
  <si>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</si>
  <si>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</si>
  <si>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</si>
  <si>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</si>
  <si>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</si>
  <si>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</si>
  <si>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</si>
  <si>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</si>
  <si>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</si>
  <si>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</si>
  <si>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</si>
  <si>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</si>
  <si>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</si>
  <si>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</si>
  <si>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</si>
  <si>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</si>
  <si>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</si>
  <si>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</si>
  <si>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</si>
  <si>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</si>
  <si>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</si>
  <si>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</si>
  <si>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</si>
  <si>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</si>
  <si>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</si>
  <si>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</si>
  <si>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</si>
  <si>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</si>
  <si>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</si>
  <si>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</si>
  <si>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</si>
  <si>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</si>
  <si>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</si>
  <si>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</si>
  <si>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</si>
  <si>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</si>
  <si>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</si>
  <si>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</si>
  <si>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</si>
  <si>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</si>
  <si>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</si>
  <si>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</si>
  <si>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</si>
  <si>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</si>
  <si>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</si>
  <si>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</si>
  <si>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</si>
  <si>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</si>
  <si>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</si>
  <si>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</si>
  <si>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</si>
  <si>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</si>
  <si>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</si>
  <si>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</si>
  <si>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</si>
  <si>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</si>
  <si>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</si>
  <si>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</si>
  <si>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</si>
  <si>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</si>
  <si>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</si>
  <si>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</si>
  <si>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</si>
  <si>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</si>
  <si>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</si>
  <si>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</si>
  <si>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</si>
  <si>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</si>
  <si>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</si>
  <si>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</si>
  <si>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</si>
  <si>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</si>
  <si>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</si>
  <si>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</si>
  <si>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</si>
  <si>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</si>
  <si>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</si>
  <si>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</si>
  <si>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</si>
  <si>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</si>
  <si>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</si>
  <si>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</si>
  <si>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</si>
  <si>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</si>
  <si>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</si>
  <si>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</si>
  <si>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</si>
  <si>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</si>
  <si>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</si>
  <si>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</si>
  <si>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</si>
  <si>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</si>
  <si>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</si>
  <si>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</si>
  <si>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</si>
  <si>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</si>
  <si>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</si>
  <si>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</si>
  <si>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</si>
  <si>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</si>
  <si>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</si>
  <si>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</si>
  <si>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</si>
  <si>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</si>
  <si>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</si>
  <si>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</si>
  <si>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</si>
  <si>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</si>
  <si>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</si>
  <si>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</si>
  <si>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</si>
  <si>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</si>
  <si>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</si>
  <si>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</si>
  <si>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</si>
  <si>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</si>
  <si>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</si>
  <si>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</si>
  <si>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</si>
  <si>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</si>
  <si>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</si>
  <si>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</si>
  <si>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</si>
  <si>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</si>
  <si>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</si>
  <si>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</si>
  <si>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</si>
  <si>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</si>
  <si>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</si>
  <si>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</si>
  <si>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</si>
  <si>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</si>
  <si>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</si>
  <si>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</si>
  <si>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</si>
  <si>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</si>
  <si>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</si>
  <si>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</si>
  <si>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</si>
  <si>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</si>
  <si>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</si>
  <si>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</si>
  <si>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</si>
  <si>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</si>
  <si>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</si>
  <si>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</si>
  <si>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</si>
  <si>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</si>
  <si>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</si>
  <si>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</si>
  <si>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</si>
  <si>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</si>
  <si>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</si>
  <si>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</si>
  <si>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</si>
  <si>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</si>
  <si>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</si>
  <si>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</si>
  <si>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</si>
  <si>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</si>
  <si>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</si>
  <si>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</si>
  <si>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</si>
  <si>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</si>
  <si>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</si>
  <si>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</si>
  <si>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</si>
  <si>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</si>
  <si>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</si>
  <si>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</si>
  <si>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</si>
  <si>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</si>
  <si>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</si>
  <si>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</si>
  <si>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</si>
  <si>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</si>
  <si>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</si>
  <si>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</si>
  <si>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</si>
  <si>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</si>
  <si>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</si>
  <si>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</si>
  <si>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</si>
  <si>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</si>
  <si>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</si>
  <si>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</si>
  <si>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</si>
  <si>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</si>
  <si>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</si>
  <si>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</si>
  <si>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</si>
  <si>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</si>
  <si>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</si>
  <si>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</si>
  <si>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</si>
  <si>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</si>
  <si>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</si>
  <si>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</si>
  <si>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</si>
  <si>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</si>
  <si>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</si>
  <si>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</si>
  <si>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</si>
  <si>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</si>
  <si>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</si>
  <si>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</si>
  <si>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</si>
  <si>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</si>
  <si>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</si>
  <si>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</si>
  <si>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</si>
  <si>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</si>
  <si>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</si>
  <si>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</si>
  <si>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</si>
  <si>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</si>
  <si>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</si>
  <si>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</si>
  <si>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</si>
  <si>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</si>
  <si>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</si>
  <si>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</si>
  <si>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</si>
  <si>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</si>
  <si>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</si>
  <si>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</si>
  <si>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</si>
  <si>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</si>
  <si>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</si>
  <si>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</si>
  <si>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</si>
  <si>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</si>
  <si>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</si>
  <si>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</si>
  <si>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</si>
  <si>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</si>
  <si>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</si>
  <si>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</si>
  <si>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</si>
  <si>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</si>
  <si>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</si>
  <si>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</si>
  <si>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</si>
  <si>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</si>
  <si>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</si>
  <si>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</si>
  <si>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</si>
  <si>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</si>
  <si>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</si>
  <si>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</si>
  <si>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</si>
  <si>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</si>
  <si>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</si>
  <si>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</si>
  <si>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</si>
  <si>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</si>
  <si>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</si>
  <si>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</si>
  <si>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</si>
  <si>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</si>
  <si>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</si>
  <si>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</si>
  <si>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</si>
  <si>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</si>
  <si>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</si>
  <si>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</si>
  <si>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</si>
  <si>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</si>
  <si>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</si>
  <si>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</si>
  <si>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</si>
  <si>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</si>
  <si>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</si>
  <si>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</si>
  <si>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</si>
  <si>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</si>
  <si>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</si>
  <si>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</si>
  <si>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</si>
  <si>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</si>
  <si>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</si>
  <si>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</si>
  <si>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</si>
  <si>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</si>
  <si>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</si>
  <si>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</si>
  <si>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</si>
  <si>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</si>
  <si>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</si>
  <si>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</si>
  <si>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</si>
  <si>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</si>
  <si>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</si>
  <si>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</si>
  <si>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</si>
  <si>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</si>
  <si>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</si>
  <si>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</si>
  <si>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</si>
  <si>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</si>
  <si>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</si>
  <si>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</si>
  <si>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</si>
  <si>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</si>
  <si>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</si>
  <si>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</si>
  <si>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</si>
  <si>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</si>
  <si>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</si>
  <si>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</si>
  <si>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</si>
  <si>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</si>
  <si>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</si>
  <si>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</si>
  <si>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</si>
  <si>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</si>
  <si>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</si>
  <si>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</si>
  <si>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</si>
  <si>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</si>
  <si>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</si>
  <si>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</si>
  <si>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</si>
  <si>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</si>
  <si>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</si>
  <si>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</si>
  <si>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</si>
  <si>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</si>
  <si>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</si>
  <si>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</si>
  <si>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</si>
  <si>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</si>
  <si>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</si>
  <si>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</si>
  <si>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</si>
  <si>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</si>
  <si>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</si>
  <si>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</si>
  <si>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</si>
  <si>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</si>
  <si>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</si>
  <si>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</si>
  <si>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</si>
  <si>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</si>
  <si>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</si>
  <si>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</si>
  <si>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</si>
  <si>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</si>
  <si>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</si>
  <si>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</si>
  <si>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</si>
  <si>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</si>
  <si>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</si>
  <si>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</si>
  <si>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</si>
  <si>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</si>
  <si>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</si>
  <si>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</si>
  <si>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</si>
  <si>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</si>
  <si>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</si>
  <si>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</si>
  <si>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</si>
  <si>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</si>
  <si>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</si>
  <si>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</si>
  <si>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</si>
  <si>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</si>
  <si>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</si>
  <si>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</si>
  <si>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</si>
  <si>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</si>
  <si>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</si>
  <si>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</si>
  <si>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</si>
  <si>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</si>
  <si>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</si>
  <si>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</si>
  <si>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</si>
  <si>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</si>
  <si>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</si>
  <si>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</si>
  <si>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</si>
  <si>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</si>
  <si>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</si>
  <si>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</si>
  <si>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</si>
  <si>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</si>
  <si>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</si>
  <si>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</si>
  <si>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</si>
  <si>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</si>
  <si>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</si>
  <si>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</si>
  <si>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</si>
  <si>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</si>
  <si>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</si>
  <si>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</si>
  <si>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</si>
  <si>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</si>
  <si>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</si>
  <si>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</si>
  <si>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</si>
  <si>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</si>
  <si>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</si>
  <si>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</si>
  <si>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</si>
  <si>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</si>
  <si>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</si>
  <si>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</si>
  <si>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</si>
  <si>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</si>
  <si>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</si>
  <si>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</si>
  <si>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</si>
  <si>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</si>
  <si>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</si>
  <si>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</si>
  <si>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</si>
  <si>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</si>
  <si>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</si>
  <si>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</si>
  <si>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</si>
  <si>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</si>
  <si>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</si>
  <si>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</si>
  <si>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</si>
  <si>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</si>
  <si>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</si>
  <si>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</si>
  <si>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</si>
  <si>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</si>
  <si>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</si>
  <si>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</si>
  <si>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</si>
  <si>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</si>
  <si>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</si>
  <si>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</si>
  <si>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</si>
  <si>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</si>
  <si>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</si>
  <si>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</si>
  <si>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</si>
  <si>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</si>
  <si>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</si>
  <si>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</si>
  <si>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</si>
  <si>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</si>
  <si>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</si>
  <si>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</si>
  <si>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</si>
  <si>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</si>
  <si>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</si>
  <si>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</si>
  <si>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</si>
  <si>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</si>
  <si>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</si>
  <si>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</si>
  <si>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</si>
  <si>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</si>
  <si>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</si>
  <si>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</si>
  <si>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</si>
  <si>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</si>
  <si>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</si>
  <si>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</si>
  <si>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</si>
  <si>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</si>
  <si>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</si>
  <si>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</si>
  <si>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</si>
  <si>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</si>
  <si>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</si>
  <si>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</si>
  <si>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</si>
  <si>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</si>
  <si>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</si>
  <si>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</si>
  <si>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</si>
  <si>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</si>
  <si>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</si>
  <si>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</si>
  <si>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</si>
  <si>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</si>
  <si>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</si>
  <si>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</si>
  <si>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</si>
  <si>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</si>
  <si>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</si>
  <si>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</si>
  <si>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</si>
  <si>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</si>
  <si>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</si>
  <si>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</si>
  <si>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</si>
  <si>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</si>
  <si>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</si>
  <si>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</si>
  <si>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</si>
  <si>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</si>
  <si>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</si>
  <si>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</si>
  <si>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</si>
  <si>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</si>
  <si>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</si>
  <si>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</si>
  <si>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</si>
  <si>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</si>
  <si>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</si>
  <si>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</si>
  <si>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</si>
  <si>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</si>
  <si>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</si>
  <si>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</si>
  <si>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</si>
  <si>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</si>
  <si>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</si>
  <si>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</si>
  <si>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</si>
  <si>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</si>
  <si>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</si>
  <si>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</si>
  <si>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</si>
  <si>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</si>
  <si>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</si>
  <si>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</si>
  <si>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</si>
  <si>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</si>
  <si>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</si>
  <si>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</si>
  <si>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</si>
  <si>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</si>
  <si>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</si>
  <si>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</si>
  <si>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</si>
  <si>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</si>
  <si>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</si>
  <si>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</si>
  <si>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</si>
  <si>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</si>
  <si>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</si>
  <si>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</si>
  <si>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</si>
  <si>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</si>
  <si>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</si>
  <si>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</si>
  <si>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</si>
  <si>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</si>
  <si>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</si>
  <si>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</si>
  <si>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</si>
  <si>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</si>
  <si>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</si>
  <si>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</si>
  <si>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</si>
  <si>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</si>
  <si>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</si>
  <si>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</si>
  <si>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</si>
  <si>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</si>
  <si>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</si>
  <si>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</si>
  <si>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</si>
  <si>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</si>
  <si>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</si>
  <si>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</si>
  <si>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</si>
  <si>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</si>
  <si>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</si>
  <si>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</si>
  <si>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</si>
  <si>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</si>
  <si>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</si>
  <si>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</si>
  <si>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</si>
  <si>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</si>
  <si>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</si>
  <si>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</si>
  <si>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</si>
  <si>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</si>
  <si>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</si>
  <si>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</si>
  <si>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</si>
  <si>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</si>
  <si>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</si>
  <si>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</si>
  <si>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</si>
  <si>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</si>
  <si>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</si>
  <si>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</si>
  <si>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</si>
  <si>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</si>
  <si>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</si>
  <si>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</si>
  <si>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</si>
  <si>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</si>
  <si>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</si>
  <si>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</si>
  <si>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</si>
  <si>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</si>
  <si>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</si>
  <si>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</si>
  <si>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</si>
  <si>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</si>
  <si>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</si>
  <si>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</si>
  <si>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</si>
  <si>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</si>
  <si>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</si>
  <si>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</si>
  <si>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</si>
  <si>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</si>
  <si>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</si>
  <si>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</si>
  <si>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</si>
  <si>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</si>
  <si>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</si>
  <si>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</si>
  <si>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</si>
  <si>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</si>
  <si>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</si>
  <si>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</si>
  <si>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</si>
  <si>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</si>
  <si>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</si>
  <si>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</si>
  <si>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</si>
  <si>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</si>
  <si>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</si>
  <si>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</si>
  <si>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</si>
  <si>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</si>
  <si>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</si>
  <si>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</si>
  <si>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</si>
  <si>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</si>
  <si>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</si>
  <si>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</si>
  <si>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</si>
  <si>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</si>
  <si>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</si>
  <si>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</si>
  <si>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</si>
  <si>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</si>
  <si>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</si>
  <si>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</si>
  <si>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</si>
  <si>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</si>
  <si>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</si>
  <si>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</si>
  <si>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</si>
  <si>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</si>
  <si>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</si>
  <si>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</si>
  <si>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</si>
  <si>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</si>
  <si>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</si>
  <si>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</si>
  <si>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</si>
  <si>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</si>
  <si>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</si>
  <si>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</si>
  <si>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</si>
  <si>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</si>
  <si>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</si>
  <si>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</si>
  <si>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</si>
  <si>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</si>
  <si>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</si>
  <si>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</si>
  <si>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</si>
  <si>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</si>
  <si>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</si>
  <si>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</si>
  <si>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</si>
  <si>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</si>
  <si>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</si>
  <si>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</si>
  <si>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</si>
  <si>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</si>
  <si>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</si>
  <si>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</si>
  <si>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</si>
  <si>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</si>
  <si>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</si>
  <si>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</si>
  <si>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</si>
  <si>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</si>
  <si>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</si>
  <si>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</si>
  <si>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</si>
  <si>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</si>
  <si>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</si>
  <si>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</si>
  <si>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</si>
  <si>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</si>
  <si>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</si>
  <si>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</si>
  <si>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</si>
  <si>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</si>
  <si>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</si>
  <si>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</si>
  <si>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</si>
  <si>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</si>
  <si>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</si>
  <si>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</si>
  <si>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</si>
  <si>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</si>
  <si>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</si>
  <si>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</si>
  <si>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</si>
  <si>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</si>
  <si>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</si>
  <si>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</si>
  <si>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</si>
  <si>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</si>
  <si>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</si>
  <si>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</si>
  <si>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</si>
  <si>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</si>
  <si>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</si>
  <si>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</si>
  <si>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</si>
  <si>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</si>
  <si>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</si>
  <si>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</si>
  <si>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</si>
  <si>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</si>
  <si>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</si>
  <si>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</si>
  <si>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</si>
  <si>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</si>
  <si>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</si>
  <si>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</si>
  <si>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</si>
  <si>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</si>
  <si>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</si>
  <si>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</si>
  <si>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</si>
  <si>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</si>
  <si>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</si>
  <si>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</si>
  <si>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</si>
  <si>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</si>
  <si>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</si>
  <si>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</si>
  <si>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</si>
  <si>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</si>
  <si>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</si>
  <si>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</si>
  <si>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</si>
  <si>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</si>
  <si>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</si>
  <si>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</si>
  <si>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</si>
  <si>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</si>
  <si>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</si>
  <si>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</si>
  <si>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</si>
  <si>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</si>
  <si>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</si>
  <si>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</si>
  <si>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</si>
  <si>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</si>
  <si>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</si>
  <si>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</si>
  <si>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</si>
  <si>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</si>
  <si>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</si>
  <si>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</si>
  <si>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</si>
  <si>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</si>
  <si>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</si>
  <si>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</si>
  <si>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</si>
  <si>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</si>
  <si>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</si>
  <si>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</si>
  <si>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</si>
  <si>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</si>
  <si>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</si>
  <si>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</si>
  <si>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</si>
  <si>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</si>
  <si>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</si>
  <si>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</si>
  <si>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</si>
  <si>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</si>
  <si>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</si>
  <si>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</si>
  <si>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</si>
  <si>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</si>
  <si>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</si>
  <si>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</si>
  <si>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</si>
  <si>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</si>
  <si>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</si>
  <si>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</si>
  <si>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</si>
  <si>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</si>
  <si>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</si>
  <si>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</si>
  <si>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</si>
  <si>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</si>
  <si>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</si>
  <si>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</si>
  <si>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</si>
  <si>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</si>
  <si>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</si>
  <si>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</si>
  <si>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</si>
  <si>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</si>
  <si>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</si>
  <si>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</si>
  <si>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</si>
  <si>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</si>
  <si>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</si>
  <si>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</si>
  <si>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</si>
  <si>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</si>
  <si>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</si>
  <si>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</si>
  <si>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</si>
  <si>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</si>
  <si>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</si>
  <si>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</si>
  <si>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</si>
  <si>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</si>
  <si>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</si>
  <si>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</si>
  <si>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</si>
  <si>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</si>
  <si>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</si>
  <si>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</si>
  <si>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</si>
  <si>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</si>
  <si>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</si>
  <si>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</si>
  <si>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</si>
  <si>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</si>
  <si>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</si>
  <si>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</si>
  <si>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</si>
  <si>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</si>
  <si>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</si>
  <si>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</si>
  <si>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</si>
  <si>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</si>
  <si>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</si>
  <si>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</si>
  <si>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</si>
  <si>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</si>
  <si>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</si>
  <si>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</si>
  <si>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</si>
  <si>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</si>
  <si>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</si>
  <si>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</si>
  <si>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</si>
  <si>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</si>
  <si>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</si>
  <si>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</si>
  <si>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</si>
  <si>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</si>
  <si>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</si>
  <si>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</si>
  <si>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</si>
  <si>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</si>
  <si>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</si>
  <si>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</si>
  <si>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</si>
  <si>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</si>
  <si>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</si>
  <si>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</si>
  <si>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</si>
  <si>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</si>
  <si>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</si>
  <si>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</si>
  <si>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</si>
  <si>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</si>
  <si>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</si>
  <si>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</si>
  <si>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</si>
  <si>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</si>
  <si>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</si>
  <si>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</si>
  <si>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</si>
  <si>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</si>
  <si>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</si>
  <si>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</si>
  <si>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</si>
  <si>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</si>
  <si>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</si>
  <si>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</si>
  <si>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</si>
  <si>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</si>
  <si>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</si>
  <si>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</si>
  <si>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</si>
  <si>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</si>
  <si>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</si>
  <si>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</si>
  <si>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</si>
  <si>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</si>
  <si>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</si>
  <si>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</si>
  <si>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</si>
  <si>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</si>
  <si>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</si>
  <si>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</si>
  <si>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</si>
  <si>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</si>
  <si>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</si>
  <si>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</si>
  <si>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</si>
  <si>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</si>
  <si>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</si>
  <si>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</si>
  <si>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</si>
  <si>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</si>
  <si>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</si>
  <si>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</si>
  <si>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</si>
  <si>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</si>
  <si>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</si>
  <si>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</si>
  <si>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</si>
  <si>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</si>
  <si>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</si>
  <si>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</si>
  <si>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</si>
  <si>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</si>
  <si>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</si>
  <si>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</si>
  <si>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</si>
  <si>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</si>
  <si>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</si>
  <si>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</si>
  <si>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</si>
  <si>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</si>
  <si>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</si>
  <si>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</si>
  <si>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</si>
  <si>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</si>
  <si>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</si>
  <si>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</si>
  <si>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</si>
  <si>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</si>
  <si>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</si>
  <si>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</si>
  <si>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</si>
  <si>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</si>
  <si>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</si>
  <si>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</si>
  <si>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</si>
  <si>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</si>
  <si>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</si>
  <si>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</si>
  <si>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</si>
  <si>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</si>
  <si>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</si>
  <si>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</si>
  <si>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</si>
  <si>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</si>
  <si>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</si>
  <si>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</si>
  <si>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</si>
  <si>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</si>
  <si>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</si>
  <si>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</si>
  <si>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</si>
  <si>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</si>
  <si>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</si>
  <si>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</si>
  <si>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</si>
  <si>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</si>
  <si>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</si>
  <si>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</si>
  <si>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</si>
  <si>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</si>
  <si>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</si>
  <si>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</si>
  <si>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</si>
  <si>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</si>
  <si>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</si>
  <si>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</si>
  <si>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</si>
  <si>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</si>
  <si>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</si>
  <si>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</si>
  <si>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</si>
  <si>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</si>
  <si>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</si>
  <si>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</si>
  <si>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</si>
  <si>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</si>
  <si>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</si>
  <si>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</si>
  <si>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</si>
  <si>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</si>
  <si>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</si>
  <si>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</si>
  <si>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</si>
  <si>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</si>
  <si>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</si>
  <si>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</si>
  <si>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</si>
  <si>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</si>
  <si>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</si>
  <si>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</si>
  <si>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</si>
  <si>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</si>
  <si>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</si>
  <si>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</si>
  <si>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</si>
  <si>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</si>
  <si>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</si>
  <si>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</si>
  <si>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</si>
  <si>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</si>
  <si>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</si>
  <si>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</si>
  <si>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</si>
  <si>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</si>
  <si>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</si>
  <si>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</si>
  <si>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</si>
  <si>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</si>
  <si>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</si>
  <si>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</si>
  <si>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</si>
  <si>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</si>
  <si>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</si>
  <si>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</si>
  <si>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</si>
  <si>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</si>
  <si>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</si>
  <si>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</si>
  <si>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</si>
  <si>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</si>
  <si>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</si>
  <si>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</si>
  <si>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</si>
  <si>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</si>
  <si>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</si>
  <si>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</si>
  <si>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</si>
  <si>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</si>
  <si>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</si>
  <si>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</si>
  <si>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</si>
  <si>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</si>
  <si>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</si>
  <si>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</si>
  <si>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</si>
  <si>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</si>
  <si>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</si>
  <si>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</si>
  <si>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</si>
  <si>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</si>
  <si>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</si>
  <si>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</si>
  <si>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</si>
  <si>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</si>
  <si>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</si>
  <si>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</si>
  <si>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</si>
  <si>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</si>
  <si>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</si>
  <si>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</si>
  <si>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</si>
  <si>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</si>
  <si>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</si>
  <si>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</si>
  <si>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</si>
  <si>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</si>
  <si>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</si>
  <si>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</si>
  <si>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</si>
  <si>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</si>
  <si>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</si>
  <si>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</si>
  <si>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</si>
  <si>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</si>
  <si>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</si>
  <si>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</si>
  <si>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</si>
  <si>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</si>
  <si>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</si>
  <si>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</si>
  <si>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</si>
  <si>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</si>
  <si>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</si>
  <si>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</si>
  <si>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</si>
  <si>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</si>
  <si>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</si>
  <si>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</si>
  <si>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</si>
  <si>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</si>
  <si>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</si>
  <si>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</si>
  <si>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</si>
  <si>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</si>
  <si>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</si>
  <si>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</si>
  <si>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</si>
  <si>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</si>
  <si>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</si>
  <si>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</si>
  <si>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</si>
  <si>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</si>
  <si>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</si>
  <si>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</si>
  <si>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</si>
  <si>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</si>
  <si>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</si>
  <si>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</si>
  <si>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</si>
  <si>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</si>
  <si>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</si>
  <si>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</si>
  <si>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</si>
  <si>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</si>
  <si>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</si>
  <si>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</si>
  <si>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</si>
  <si>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</si>
  <si>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</si>
  <si>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</si>
  <si>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</si>
  <si>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</si>
  <si>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</si>
  <si>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</si>
  <si>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</si>
  <si>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</si>
  <si>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</si>
  <si>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</si>
  <si>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</si>
  <si>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</si>
  <si>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</si>
  <si>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</si>
  <si>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</si>
  <si>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</si>
  <si>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</si>
  <si>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</si>
  <si>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</si>
  <si>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</si>
  <si>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</si>
  <si>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</si>
  <si>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</si>
  <si>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</si>
  <si>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</si>
  <si>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</si>
  <si>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</si>
  <si>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</si>
  <si>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</si>
  <si>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</si>
  <si>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</si>
  <si>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</si>
  <si>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</si>
  <si>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</si>
  <si>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</si>
  <si>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</si>
  <si>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</si>
  <si>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</si>
  <si>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</si>
  <si>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</si>
  <si>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</si>
  <si>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</si>
  <si>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</si>
  <si>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</si>
  <si>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</si>
  <si>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</si>
  <si>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</si>
  <si>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</si>
  <si>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</si>
  <si>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</si>
  <si>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</si>
  <si>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</si>
  <si>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</si>
  <si>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</si>
  <si>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</si>
  <si>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</si>
  <si>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</si>
  <si>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</si>
  <si>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</si>
  <si>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</si>
  <si>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</si>
  <si>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</si>
  <si>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</si>
  <si>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</si>
  <si>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</si>
  <si>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</si>
  <si>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</si>
  <si>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</si>
  <si>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</si>
  <si>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</si>
  <si>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</si>
  <si>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</si>
  <si>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</si>
  <si>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</si>
  <si>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</si>
  <si>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</si>
  <si>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</si>
  <si>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</si>
  <si>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</si>
  <si>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</si>
  <si>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</si>
  <si>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</si>
  <si>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</si>
  <si>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</si>
  <si>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</si>
  <si>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</si>
  <si>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</si>
  <si>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</si>
  <si>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</si>
  <si>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</si>
  <si>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</si>
  <si>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</si>
  <si>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</si>
  <si>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</si>
  <si>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</si>
  <si>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</si>
  <si>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</si>
  <si>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</si>
  <si>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</si>
  <si>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</si>
  <si>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</si>
  <si>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</si>
  <si>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</si>
  <si>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</si>
  <si>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</si>
  <si>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</si>
  <si>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</si>
  <si>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</si>
  <si>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</si>
  <si>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</si>
  <si>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</si>
  <si>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</si>
  <si>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</si>
  <si>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</si>
  <si>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</si>
  <si>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</si>
  <si>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</si>
  <si>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</si>
  <si>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</si>
  <si>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</si>
  <si>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</si>
  <si>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</si>
  <si>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</si>
  <si>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</si>
  <si>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</si>
  <si>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</si>
  <si>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</si>
  <si>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</si>
  <si>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</si>
  <si>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</si>
  <si>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</si>
  <si>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</si>
  <si>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</si>
  <si>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</si>
  <si>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</si>
  <si>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</si>
  <si>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</si>
  <si>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</si>
  <si>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</si>
  <si>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</si>
  <si>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</si>
  <si>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</si>
  <si>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</si>
  <si>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</si>
  <si>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</si>
  <si>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</si>
  <si>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</si>
  <si>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</si>
  <si>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</si>
  <si>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</si>
  <si>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</si>
  <si>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</si>
  <si>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</si>
  <si>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</si>
  <si>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</si>
  <si>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</si>
  <si>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</si>
  <si>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</si>
  <si>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</si>
  <si>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</si>
  <si>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</si>
  <si>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</si>
  <si>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</si>
  <si>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</si>
  <si>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</si>
  <si>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</si>
  <si>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</si>
  <si>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</si>
  <si>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</si>
  <si>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</si>
  <si>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</si>
  <si>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</si>
  <si>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</si>
  <si>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</si>
  <si>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</si>
  <si>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</si>
  <si>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</si>
  <si>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</si>
  <si>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</si>
  <si>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</si>
  <si>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</si>
  <si>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</si>
  <si>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</si>
  <si>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</si>
  <si>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</si>
  <si>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</si>
  <si>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</si>
  <si>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</si>
  <si>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</si>
  <si>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</si>
  <si>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</si>
  <si>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</si>
  <si>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</si>
  <si>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</si>
  <si>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</si>
  <si>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</si>
  <si>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</si>
  <si>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</si>
  <si>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</si>
  <si>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</si>
  <si>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</si>
  <si>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</si>
  <si>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</si>
  <si>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</si>
  <si>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</si>
  <si>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</si>
  <si>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</si>
  <si>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</si>
  <si>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</si>
  <si>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</si>
  <si>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</si>
  <si>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</si>
  <si>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</si>
  <si>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</si>
  <si>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</si>
  <si>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</si>
  <si>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</si>
  <si>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</si>
  <si>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</si>
  <si>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</si>
  <si>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</si>
  <si>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</si>
  <si>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</si>
  <si>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</si>
  <si>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</si>
  <si>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</si>
  <si>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</si>
  <si>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</si>
  <si>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</si>
  <si>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</si>
  <si>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</si>
  <si>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</si>
  <si>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</si>
  <si>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</si>
  <si>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</si>
  <si>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</si>
  <si>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</si>
  <si>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</si>
  <si>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</si>
  <si>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</si>
  <si>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</si>
  <si>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</si>
  <si>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</si>
  <si>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</si>
  <si>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</si>
  <si>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</si>
  <si>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</si>
  <si>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</si>
  <si>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</si>
  <si>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</si>
  <si>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</si>
  <si>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</si>
  <si>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</si>
  <si>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</si>
  <si>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</si>
  <si>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</si>
  <si>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</si>
  <si>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</si>
  <si>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</si>
  <si>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</si>
  <si>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</si>
  <si>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</si>
  <si>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</si>
  <si>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</si>
  <si>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</si>
  <si>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</si>
  <si>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</si>
  <si>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</si>
  <si>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</si>
  <si>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</si>
  <si>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</si>
  <si>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</si>
  <si>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</si>
  <si>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</si>
  <si>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</si>
  <si>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</si>
  <si>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</si>
  <si>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</si>
  <si>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</si>
  <si>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</si>
  <si>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</si>
  <si>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</si>
  <si>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</si>
  <si>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</si>
  <si>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</si>
  <si>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</si>
  <si>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</si>
  <si>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</si>
  <si>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</si>
  <si>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</si>
  <si>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</si>
  <si>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</si>
  <si>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</si>
  <si>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</si>
  <si>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</si>
  <si>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</si>
  <si>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</si>
  <si>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</si>
  <si>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</si>
  <si>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</si>
  <si>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</si>
  <si>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</si>
  <si>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</si>
  <si>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</si>
  <si>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</si>
  <si>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</si>
  <si>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</si>
  <si>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</si>
  <si>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</si>
  <si>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</si>
  <si>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</si>
  <si>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</si>
  <si>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</si>
  <si>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</si>
  <si>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</si>
  <si>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</si>
  <si>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</si>
  <si>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</si>
  <si>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</si>
  <si>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</si>
  <si>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</si>
  <si>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</si>
  <si>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</si>
  <si>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</si>
  <si>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</si>
  <si>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</si>
  <si>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</si>
  <si>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</si>
  <si>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</si>
  <si>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</si>
  <si>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</si>
  <si>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</si>
  <si>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</si>
  <si>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</si>
  <si>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</si>
  <si>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</si>
  <si>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</si>
  <si>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</si>
  <si>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</si>
  <si>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</si>
  <si>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</si>
  <si>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</si>
  <si>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</si>
  <si>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</si>
  <si>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</si>
  <si>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</si>
  <si>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</si>
  <si>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</si>
  <si>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</si>
  <si>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</si>
  <si>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</si>
  <si>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</si>
  <si>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</si>
  <si>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</si>
  <si>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</si>
  <si>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</si>
  <si>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</si>
  <si>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</si>
  <si>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</si>
  <si>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</si>
  <si>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</si>
  <si>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</si>
  <si>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</si>
  <si>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</si>
  <si>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</si>
  <si>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</si>
  <si>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</si>
  <si>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</si>
  <si>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</si>
  <si>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</si>
  <si>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</si>
  <si>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</si>
  <si>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</si>
  <si>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</si>
  <si>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</si>
  <si>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</si>
  <si>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</si>
  <si>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</si>
  <si>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</si>
  <si>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</si>
  <si>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</si>
  <si>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</si>
  <si>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</si>
  <si>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</si>
  <si>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</si>
  <si>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</si>
  <si>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</si>
  <si>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</si>
  <si>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</si>
  <si>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</si>
  <si>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</si>
  <si>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</si>
  <si>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</si>
  <si>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</si>
  <si>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</si>
  <si>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</si>
  <si>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</si>
  <si>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</si>
  <si>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</si>
  <si>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</si>
  <si>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</si>
  <si>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</si>
  <si>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</si>
  <si>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</si>
  <si>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</si>
  <si>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</si>
  <si>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</si>
  <si>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</si>
  <si>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</si>
  <si>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</si>
  <si>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</si>
  <si>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</si>
  <si>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</si>
  <si>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</si>
  <si>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</si>
  <si>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</si>
  <si>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</si>
  <si>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</si>
  <si>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</si>
  <si>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</si>
  <si>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</si>
  <si>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</si>
  <si>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</si>
  <si>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</si>
  <si>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</si>
  <si>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</si>
  <si>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</si>
  <si>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</si>
  <si>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</si>
  <si>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</si>
  <si>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</si>
  <si>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</si>
  <si>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</si>
  <si>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</si>
  <si>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</si>
  <si>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</si>
  <si>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</si>
  <si>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</si>
  <si>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</si>
  <si>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</si>
  <si>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</si>
  <si>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</si>
  <si>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</si>
  <si>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</si>
  <si>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</si>
  <si>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</si>
  <si>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</si>
  <si>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</si>
  <si>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</si>
  <si>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</si>
  <si>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</si>
  <si>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</si>
  <si>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</si>
  <si>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</si>
  <si>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</si>
  <si>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</si>
  <si>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</si>
  <si>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</si>
  <si>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</si>
  <si>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</si>
  <si>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</si>
  <si>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</si>
  <si>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</si>
  <si>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</si>
  <si>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</si>
  <si>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</si>
  <si>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</si>
  <si>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</si>
  <si>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</si>
  <si>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</si>
  <si>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</si>
  <si>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</si>
  <si>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</si>
  <si>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</si>
  <si>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</si>
  <si>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</si>
  <si>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</si>
  <si>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</si>
  <si>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</si>
  <si>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</si>
  <si>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</si>
  <si>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</si>
  <si>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</si>
  <si>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</si>
  <si>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</si>
  <si>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</si>
  <si>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</si>
  <si>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</si>
  <si>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</si>
  <si>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</si>
  <si>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</si>
  <si>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</si>
  <si>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</si>
  <si>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</si>
  <si>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</si>
  <si>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</si>
  <si>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</si>
  <si>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</si>
  <si>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</si>
  <si>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</si>
  <si>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</si>
  <si>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</si>
  <si>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</si>
  <si>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</si>
  <si>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</si>
  <si>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</si>
  <si>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</si>
  <si>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</si>
  <si>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</si>
  <si>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</si>
  <si>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</si>
  <si>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</si>
  <si>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</si>
  <si>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</si>
  <si>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</si>
  <si>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</si>
  <si>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</si>
  <si>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</si>
  <si>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</si>
  <si>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</si>
  <si>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</si>
  <si>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</si>
  <si>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</si>
  <si>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</si>
  <si>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</si>
  <si>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</si>
  <si>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</si>
  <si>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</si>
  <si>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</si>
  <si>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</si>
  <si>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</si>
  <si>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</si>
  <si>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</si>
  <si>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</si>
  <si>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</si>
  <si>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</si>
  <si>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</si>
  <si>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</si>
  <si>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</si>
  <si>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</si>
  <si>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</si>
  <si>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</si>
  <si>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</si>
  <si>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</si>
  <si>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</si>
  <si>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</si>
  <si>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</si>
  <si>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</si>
  <si>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</si>
  <si>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</si>
  <si>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</si>
  <si>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</si>
  <si>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</si>
  <si>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</si>
  <si>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</si>
  <si>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</si>
  <si>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</si>
  <si>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</si>
  <si>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</si>
  <si>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</si>
  <si>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</si>
  <si>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</si>
  <si>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</si>
  <si>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</si>
  <si>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</si>
  <si>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</si>
  <si>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</si>
  <si>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</si>
  <si>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</si>
  <si>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</si>
  <si>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</si>
  <si>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</si>
  <si>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</si>
  <si>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</si>
  <si>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</si>
  <si>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</si>
  <si>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</si>
  <si>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</si>
  <si>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</si>
  <si>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</si>
  <si>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</si>
  <si>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</si>
  <si>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</si>
  <si>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</si>
  <si>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</si>
  <si>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</si>
  <si>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</si>
  <si>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</si>
  <si>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</si>
  <si>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</si>
  <si>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</si>
  <si>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</si>
  <si>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</si>
  <si>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</si>
  <si>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</si>
  <si>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</si>
  <si>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</si>
  <si>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</si>
  <si>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</si>
  <si>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</si>
  <si>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</si>
  <si>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</si>
  <si>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</si>
  <si>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</si>
  <si>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</si>
  <si>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</si>
  <si>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</si>
  <si>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</si>
  <si>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</si>
  <si>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</si>
  <si>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</si>
  <si>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</si>
  <si>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</si>
  <si>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</si>
  <si>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</si>
  <si>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</si>
  <si>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</si>
  <si>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</si>
  <si>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</si>
  <si>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</si>
  <si>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</si>
  <si>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</si>
  <si>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</si>
  <si>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</si>
  <si>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</si>
  <si>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</si>
  <si>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</si>
  <si>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</si>
  <si>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</si>
  <si>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</si>
  <si>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</si>
  <si>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</si>
  <si>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</si>
  <si>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</si>
  <si>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</si>
  <si>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</si>
  <si>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</si>
  <si>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</si>
  <si>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</si>
  <si>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</si>
  <si>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</si>
  <si>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</si>
  <si>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</si>
  <si>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</si>
  <si>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</si>
  <si>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</si>
  <si>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</si>
  <si>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</si>
  <si>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</si>
  <si>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</si>
  <si>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</si>
  <si>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</si>
  <si>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</si>
  <si>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</si>
  <si>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</si>
  <si>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</si>
  <si>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</si>
  <si>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</si>
  <si>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</si>
  <si>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</si>
  <si>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</si>
  <si>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</si>
  <si>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</si>
  <si>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</si>
  <si>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</si>
  <si>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</si>
  <si>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</si>
  <si>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</si>
  <si>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</si>
  <si>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</si>
  <si>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</si>
  <si>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</si>
  <si>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</si>
  <si>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</si>
  <si>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</si>
  <si>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</si>
  <si>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</si>
  <si>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</si>
  <si>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</si>
  <si>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</si>
  <si>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</si>
  <si>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</si>
  <si>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</si>
  <si>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</si>
  <si>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</si>
  <si>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</si>
  <si>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</si>
  <si>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</si>
  <si>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</si>
  <si>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</si>
  <si>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</si>
  <si>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</si>
  <si>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</si>
  <si>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</si>
  <si>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</si>
  <si>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</si>
  <si>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</si>
  <si>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</si>
  <si>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</si>
  <si>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</si>
  <si>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</si>
  <si>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</si>
  <si>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</si>
  <si>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</si>
  <si>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</si>
  <si>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</si>
  <si>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</si>
  <si>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</si>
  <si>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</si>
  <si>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</si>
  <si>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</si>
  <si>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</si>
  <si>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</si>
  <si>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</si>
  <si>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</si>
  <si>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</si>
  <si>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</si>
  <si>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</si>
  <si>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</si>
  <si>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</si>
  <si>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</si>
  <si>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</si>
  <si>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</si>
  <si>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</si>
  <si>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</si>
  <si>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</si>
  <si>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</si>
  <si>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</si>
  <si>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</si>
  <si>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</si>
  <si>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</si>
  <si>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</si>
  <si>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</si>
  <si>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</si>
  <si>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</si>
  <si>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</si>
  <si>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</si>
  <si>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</si>
  <si>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</si>
  <si>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</si>
  <si>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</si>
  <si>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</si>
  <si>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</si>
  <si>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</si>
  <si>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</si>
  <si>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</si>
  <si>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</si>
  <si>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</si>
  <si>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</si>
  <si>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</si>
  <si>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</si>
  <si>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</si>
  <si>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</si>
  <si>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</si>
  <si>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</si>
  <si>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</si>
  <si>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</si>
  <si>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</si>
  <si>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</si>
  <si>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</si>
  <si>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</si>
  <si>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</si>
  <si>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</si>
  <si>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</si>
  <si>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</si>
  <si>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</si>
  <si>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</si>
  <si>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</si>
  <si>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</si>
  <si>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</si>
  <si>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</si>
  <si>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</si>
  <si>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</si>
  <si>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</si>
  <si>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</si>
  <si>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</si>
  <si>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</si>
  <si>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</si>
  <si>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</si>
  <si>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</si>
  <si>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</si>
  <si>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</si>
  <si>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</si>
  <si>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</si>
  <si>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</si>
  <si>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</si>
  <si>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</si>
  <si>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</si>
  <si>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</si>
  <si>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</si>
  <si>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</si>
  <si>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</si>
  <si>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</si>
  <si>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</si>
  <si>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</si>
  <si>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</si>
  <si>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</si>
  <si>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</si>
  <si>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</si>
  <si>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</si>
  <si>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</si>
  <si>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</si>
  <si>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</si>
  <si>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</si>
  <si>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</si>
  <si>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</si>
  <si>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</si>
  <si>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</si>
  <si>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</si>
  <si>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</si>
  <si>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</si>
  <si>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</si>
  <si>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</si>
  <si>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</si>
  <si>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</si>
  <si>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</si>
  <si>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</si>
  <si>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</si>
  <si>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</si>
  <si>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</si>
  <si>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</si>
  <si>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</si>
  <si>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</si>
  <si>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</si>
  <si>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</si>
  <si>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</si>
  <si>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</si>
  <si>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</si>
  <si>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</si>
  <si>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</si>
  <si>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</si>
  <si>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</si>
  <si>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</si>
  <si>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</si>
  <si>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</si>
  <si>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</si>
  <si>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</si>
  <si>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</si>
  <si>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</si>
  <si>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</si>
  <si>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</si>
  <si>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</si>
  <si>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</si>
  <si>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</si>
  <si>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</si>
  <si>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</si>
  <si>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</si>
  <si>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</si>
  <si>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</si>
  <si>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</si>
  <si>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</si>
  <si>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</si>
  <si>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</si>
  <si>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</si>
  <si>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</si>
  <si>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</si>
  <si>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</si>
  <si>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</si>
  <si>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</si>
  <si>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</si>
  <si>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</si>
  <si>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</si>
  <si>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</si>
  <si>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</si>
  <si>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</si>
  <si>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</si>
  <si>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</si>
  <si>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</si>
  <si>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</si>
  <si>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</si>
  <si>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</si>
  <si>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</si>
  <si>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</si>
  <si>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</si>
  <si>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</si>
  <si>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</si>
  <si>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</si>
  <si>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</si>
  <si>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</si>
  <si>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</si>
  <si>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</si>
  <si>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</si>
  <si>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</si>
  <si>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</si>
  <si>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</si>
  <si>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</si>
  <si>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</si>
  <si>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</si>
  <si>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</si>
  <si>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</si>
  <si>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</si>
  <si>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</si>
  <si>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</si>
  <si>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</si>
  <si>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</si>
  <si>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</si>
  <si>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</si>
  <si>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</si>
  <si>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</si>
  <si>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</si>
  <si>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</si>
  <si>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</si>
  <si>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</si>
  <si>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</si>
  <si>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</si>
  <si>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</si>
  <si>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</si>
  <si>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</si>
  <si>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</si>
  <si>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</si>
  <si>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</si>
  <si>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</si>
  <si>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</si>
  <si>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</si>
  <si>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</si>
  <si>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</si>
  <si>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</si>
  <si>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</si>
  <si>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</si>
  <si>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</si>
  <si>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</si>
  <si>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</si>
  <si>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</si>
  <si>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</si>
  <si>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</si>
  <si>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</si>
  <si>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</si>
  <si>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</si>
  <si>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</si>
  <si>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</si>
  <si>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</si>
  <si>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</si>
  <si>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</si>
  <si>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</si>
  <si>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</si>
  <si>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</si>
  <si>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</si>
  <si>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</si>
  <si>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</si>
  <si>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</si>
  <si>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</si>
  <si>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</si>
  <si>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</si>
  <si>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</si>
  <si>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</si>
  <si>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</si>
  <si>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</si>
  <si>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</si>
  <si>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</si>
  <si>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</si>
  <si>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</si>
  <si>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</si>
  <si>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</si>
  <si>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</si>
  <si>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</si>
  <si>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</si>
  <si>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</si>
  <si>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</si>
  <si>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</si>
  <si>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</si>
  <si>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</si>
  <si>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</si>
  <si>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</si>
  <si>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</si>
  <si>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</si>
  <si>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</si>
  <si>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</si>
  <si>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</si>
  <si>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</si>
  <si>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</si>
  <si>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</si>
  <si>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</si>
  <si>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</si>
  <si>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</si>
  <si>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</si>
  <si>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</si>
  <si>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</si>
  <si>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</si>
  <si>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</si>
  <si>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</si>
  <si>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</si>
  <si>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</si>
  <si>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</si>
  <si>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</si>
  <si>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</si>
  <si>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</si>
  <si>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</si>
  <si>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</si>
  <si>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</si>
  <si>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</si>
  <si>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</si>
  <si>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</si>
  <si>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</si>
  <si>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</si>
  <si>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</si>
  <si>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</si>
  <si>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</si>
  <si>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</si>
  <si>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</si>
  <si>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</si>
  <si>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</si>
  <si>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</si>
  <si>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</si>
  <si>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</si>
  <si>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</si>
  <si>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</si>
  <si>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</si>
  <si>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</si>
  <si>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</si>
  <si>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</si>
  <si>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</si>
  <si>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</si>
  <si>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</si>
  <si>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</si>
  <si>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</si>
  <si>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</si>
  <si>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</si>
  <si>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</si>
  <si>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</si>
  <si>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</si>
  <si>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</si>
  <si>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</si>
  <si>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</si>
  <si>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</si>
  <si>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</si>
  <si>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</si>
  <si>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</si>
  <si>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</si>
  <si>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</si>
  <si>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</si>
  <si>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</si>
  <si>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</si>
  <si>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</si>
  <si>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</si>
  <si>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</si>
  <si>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</si>
  <si>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</si>
  <si>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</si>
  <si>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</si>
  <si>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</si>
  <si>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</si>
  <si>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</si>
  <si>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</si>
  <si>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</si>
  <si>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</si>
  <si>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</si>
  <si>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</si>
  <si>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</si>
  <si>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</si>
  <si>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</si>
  <si>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</si>
  <si>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</si>
  <si>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</si>
  <si>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</si>
  <si>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</si>
  <si>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</si>
  <si>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</si>
  <si>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</si>
  <si>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</si>
  <si>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</si>
  <si>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</si>
  <si>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</si>
  <si>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</si>
  <si>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</si>
  <si>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</si>
  <si>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</si>
  <si>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</si>
  <si>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</si>
  <si>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</si>
  <si>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</si>
  <si>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</si>
  <si>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</si>
  <si>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</si>
  <si>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</si>
  <si>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</si>
  <si>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</si>
  <si>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</si>
  <si>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</si>
  <si>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</si>
  <si>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</si>
  <si>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</si>
  <si>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</si>
  <si>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</si>
  <si>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</si>
  <si>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</si>
  <si>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</si>
  <si>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</si>
  <si>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</si>
  <si>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</si>
  <si>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</si>
  <si>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</si>
  <si>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</si>
  <si>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</si>
  <si>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</si>
  <si>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</si>
  <si>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</si>
  <si>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</si>
  <si>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</si>
  <si>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</si>
  <si>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</si>
  <si>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</si>
  <si>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</si>
  <si>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</si>
  <si>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</si>
  <si>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</si>
  <si>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</si>
  <si>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</si>
  <si>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</si>
  <si>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</si>
  <si>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</si>
  <si>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</si>
  <si>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</si>
  <si>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</si>
  <si>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</si>
  <si>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</si>
  <si>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</si>
  <si>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</si>
  <si>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</si>
  <si>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</si>
  <si>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</si>
  <si>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</si>
  <si>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</si>
  <si>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</si>
  <si>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</si>
  <si>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</si>
  <si>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</si>
  <si>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</si>
  <si>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</si>
  <si>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</si>
  <si>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</si>
  <si>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</si>
  <si>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</si>
  <si>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</si>
  <si>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</si>
  <si>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</si>
  <si>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</si>
  <si>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</si>
  <si>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</si>
  <si>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</si>
  <si>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</si>
  <si>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</si>
  <si>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</si>
  <si>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</si>
  <si>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</si>
  <si>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</si>
  <si>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</si>
  <si>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</si>
  <si>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</si>
  <si>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</si>
  <si>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</si>
  <si>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</si>
  <si>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</si>
  <si>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</si>
  <si>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</si>
  <si>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</si>
  <si>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</si>
  <si>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</si>
  <si>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</si>
  <si>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</si>
  <si>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</si>
  <si>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</si>
  <si>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</si>
  <si>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</si>
  <si>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</si>
  <si>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</si>
  <si>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</si>
  <si>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</si>
  <si>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</si>
  <si>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</si>
  <si>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</si>
  <si>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</si>
  <si>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</si>
  <si>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</si>
  <si>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</si>
  <si>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</si>
  <si>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</si>
  <si>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</si>
  <si>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</si>
  <si>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</si>
  <si>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</si>
  <si>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</si>
  <si>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</si>
  <si>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</si>
  <si>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</si>
  <si>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</si>
  <si>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</si>
  <si>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</si>
  <si>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</si>
  <si>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</si>
  <si>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</si>
  <si>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</si>
  <si>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</si>
  <si>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</si>
  <si>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</si>
  <si>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</si>
  <si>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</si>
  <si>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</si>
  <si>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</si>
  <si>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</si>
  <si>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</si>
  <si>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</si>
  <si>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</si>
  <si>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</si>
  <si>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</si>
  <si>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</si>
  <si>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</si>
  <si>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</si>
  <si>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</si>
  <si>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</si>
  <si>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</si>
  <si>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</si>
  <si>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</si>
  <si>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</si>
  <si>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</si>
  <si>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</si>
  <si>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</si>
  <si>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</si>
  <si>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</si>
  <si>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</si>
  <si>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</si>
  <si>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</si>
  <si>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</si>
  <si>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</si>
  <si>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</si>
  <si>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</si>
  <si>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</si>
  <si>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</si>
  <si>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</si>
  <si>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</si>
  <si>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</si>
  <si>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</si>
  <si>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</si>
  <si>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</si>
  <si>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</si>
  <si>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</si>
  <si>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</si>
  <si>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</si>
  <si>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</si>
  <si>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</si>
  <si>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</si>
  <si>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</si>
  <si>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</si>
  <si>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</si>
  <si>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</si>
  <si>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</si>
  <si>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</si>
  <si>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</si>
  <si>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</si>
  <si>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</si>
  <si>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</si>
  <si>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</si>
  <si>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</si>
  <si>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</si>
  <si>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</si>
  <si>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</si>
  <si>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</si>
  <si>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</si>
  <si>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</si>
  <si>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</si>
  <si>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</si>
  <si>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</si>
  <si>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</si>
  <si>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</si>
  <si>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</si>
  <si>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</si>
  <si>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</si>
  <si>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</si>
  <si>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</si>
  <si>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</si>
  <si>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</si>
  <si>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</si>
  <si>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</si>
  <si>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</si>
  <si>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</si>
  <si>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</si>
  <si>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</si>
  <si>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</si>
  <si>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</si>
  <si>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</si>
  <si>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</si>
  <si>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</si>
  <si>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</si>
  <si>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</si>
  <si>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</si>
  <si>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</si>
  <si>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</si>
  <si>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</si>
  <si>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</si>
  <si>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</si>
  <si>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</si>
  <si>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</si>
  <si>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</si>
  <si>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</si>
  <si>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</si>
  <si>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</si>
  <si>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</si>
  <si>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</si>
  <si>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</si>
  <si>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</si>
  <si>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</si>
  <si>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</si>
  <si>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</si>
  <si>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</si>
  <si>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</si>
  <si>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</si>
  <si>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</si>
  <si>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</si>
  <si>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</si>
  <si>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</si>
  <si>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</si>
  <si>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</si>
  <si>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</si>
  <si>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</si>
  <si>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</si>
  <si>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</si>
  <si>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</si>
  <si>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</si>
  <si>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</si>
  <si>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</si>
  <si>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</si>
  <si>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</si>
  <si>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</si>
  <si>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</si>
  <si>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</si>
  <si>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</si>
  <si>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</si>
  <si>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</si>
  <si>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</si>
  <si>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</si>
  <si>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</si>
  <si>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</si>
  <si>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</si>
  <si>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</si>
  <si>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</si>
  <si>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</si>
  <si>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</si>
  <si>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</si>
  <si>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</si>
  <si>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</si>
  <si>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</si>
  <si>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</si>
  <si>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</si>
  <si>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</si>
  <si>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</si>
  <si>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</si>
  <si>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</si>
  <si>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</si>
  <si>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</si>
  <si>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</si>
  <si>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</si>
  <si>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</si>
  <si>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</si>
  <si>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</si>
  <si>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</si>
  <si>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</si>
  <si>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</si>
  <si>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</si>
  <si>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</si>
  <si>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</si>
  <si>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</si>
  <si>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</si>
  <si>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</si>
  <si>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</si>
  <si>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</si>
  <si>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</si>
  <si>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</si>
  <si>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</si>
  <si>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</si>
  <si>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</si>
  <si>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</si>
  <si>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</si>
  <si>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</si>
  <si>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</si>
  <si>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</si>
  <si>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</si>
  <si>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</si>
  <si>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</si>
  <si>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</si>
  <si>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</si>
  <si>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</si>
  <si>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</si>
  <si>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</si>
  <si>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</si>
  <si>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</si>
  <si>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</si>
  <si>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</si>
  <si>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</si>
  <si>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</si>
  <si>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</si>
  <si>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</si>
  <si>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</si>
  <si>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</si>
  <si>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</si>
  <si>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</si>
  <si>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</si>
  <si>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</si>
  <si>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</si>
  <si>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</si>
  <si>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</si>
  <si>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</si>
  <si>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</si>
  <si>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</si>
  <si>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</si>
  <si>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</si>
  <si>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</si>
  <si>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</si>
  <si>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</si>
  <si>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</si>
  <si>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</si>
  <si>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</si>
  <si>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</si>
  <si>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</si>
  <si>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</si>
  <si>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</si>
  <si>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</si>
  <si>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</si>
  <si>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</si>
  <si>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</si>
  <si>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</si>
  <si>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</si>
  <si>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</si>
  <si>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</si>
  <si>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</si>
  <si>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</si>
  <si>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</si>
  <si>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</si>
  <si>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</si>
  <si>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</si>
  <si>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</si>
  <si>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</si>
  <si>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</si>
  <si>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</si>
  <si>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</si>
  <si>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</si>
  <si>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</si>
  <si>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</si>
  <si>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</si>
  <si>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</si>
  <si>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</si>
  <si>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</si>
  <si>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</si>
  <si>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</si>
  <si>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</si>
  <si>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</si>
  <si>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</si>
  <si>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</si>
  <si>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</si>
  <si>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</si>
  <si>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</si>
  <si>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</si>
  <si>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</si>
  <si>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</si>
  <si>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</si>
  <si>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</si>
  <si>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</si>
  <si>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</si>
  <si>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</si>
  <si>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</si>
  <si>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</si>
  <si>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</si>
  <si>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</si>
  <si>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</si>
  <si>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</si>
  <si>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</si>
  <si>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</si>
  <si>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</si>
  <si>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</si>
  <si>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</si>
  <si>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</si>
  <si>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</si>
  <si>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</si>
  <si>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</si>
  <si>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</si>
  <si>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</si>
  <si>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</si>
  <si>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</si>
  <si>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</si>
  <si>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</si>
  <si>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</si>
  <si>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</si>
  <si>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</si>
  <si>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</si>
  <si>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</si>
  <si>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</si>
  <si>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</si>
  <si>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</si>
  <si>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</si>
  <si>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</si>
  <si>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</si>
  <si>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</si>
  <si>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</si>
  <si>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</si>
  <si>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</si>
  <si>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</si>
  <si>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</si>
  <si>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</si>
  <si>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</si>
  <si>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</si>
  <si>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</si>
  <si>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</si>
  <si>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</si>
  <si>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</si>
  <si>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</si>
  <si>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</si>
  <si>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</si>
  <si>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</si>
  <si>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</si>
  <si>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</si>
  <si>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</si>
  <si>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</si>
  <si>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</si>
  <si>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</si>
  <si>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</si>
  <si>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</si>
  <si>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</si>
  <si>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</si>
  <si>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</si>
  <si>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</si>
  <si>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</si>
  <si>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</si>
  <si>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</si>
  <si>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</si>
  <si>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</si>
  <si>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</si>
  <si>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</si>
  <si>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</si>
  <si>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</si>
  <si>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</si>
  <si>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</si>
  <si>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</si>
  <si>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</si>
  <si>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</si>
  <si>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</si>
  <si>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</si>
  <si>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</si>
  <si>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</si>
  <si>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</si>
  <si>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</si>
  <si>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</si>
  <si>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</si>
  <si>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</si>
  <si>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</si>
  <si>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</si>
  <si>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</si>
  <si>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</si>
  <si>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</si>
  <si>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</si>
  <si>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</si>
  <si>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</si>
  <si>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</si>
  <si>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</si>
  <si>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</si>
  <si>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</si>
  <si>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</si>
  <si>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</si>
  <si>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</si>
  <si>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</si>
  <si>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</si>
  <si>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</si>
  <si>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</si>
  <si>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</si>
  <si>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</si>
  <si>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</si>
  <si>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</si>
  <si>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</si>
  <si>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</si>
  <si>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</si>
  <si>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</si>
  <si>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</si>
  <si>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</si>
  <si>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</si>
  <si>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</si>
  <si>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</si>
  <si>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</si>
  <si>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</si>
  <si>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</si>
  <si>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</si>
  <si>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</si>
  <si>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</si>
  <si>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</si>
  <si>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</si>
  <si>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</si>
  <si>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</si>
  <si>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</si>
  <si>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</si>
  <si>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</si>
  <si>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</si>
  <si>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</si>
  <si>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</si>
  <si>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</si>
  <si>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</si>
  <si>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</si>
  <si>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</si>
  <si>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</si>
  <si>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</si>
  <si>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</si>
  <si>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</si>
  <si>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</si>
  <si>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</si>
  <si>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</si>
  <si>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</si>
  <si>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</si>
  <si>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</si>
  <si>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</si>
  <si>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</si>
  <si>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</si>
  <si>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</si>
  <si>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</si>
  <si>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</si>
  <si>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</si>
  <si>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</si>
  <si>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</si>
  <si>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</si>
  <si>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</si>
  <si>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</si>
  <si>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</si>
  <si>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</si>
  <si>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</si>
  <si>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</si>
  <si>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</si>
  <si>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</si>
  <si>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</si>
  <si>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</si>
  <si>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</si>
  <si>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</si>
  <si>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</si>
  <si>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</si>
  <si>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</si>
  <si>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</si>
  <si>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</si>
  <si>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</si>
  <si>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</si>
  <si>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</si>
  <si>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</si>
  <si>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</si>
  <si>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</si>
  <si>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</si>
  <si>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</si>
  <si>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</si>
  <si>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</si>
  <si>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</si>
  <si>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</si>
  <si>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</si>
  <si>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</si>
  <si>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</si>
  <si>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</si>
  <si>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</si>
  <si>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</si>
  <si>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</si>
  <si>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</si>
  <si>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</si>
  <si>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</si>
  <si>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</si>
  <si>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</si>
  <si>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</si>
  <si>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</si>
  <si>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</si>
  <si>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</si>
  <si>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</si>
  <si>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</si>
  <si>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</si>
  <si>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</si>
  <si>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</si>
  <si>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</si>
  <si>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</si>
  <si>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</si>
  <si>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</si>
  <si>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</si>
  <si>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</si>
  <si>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</si>
  <si>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</si>
  <si>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</si>
  <si>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</si>
  <si>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</si>
  <si>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</si>
  <si>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</si>
  <si>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</si>
  <si>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</si>
  <si>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</si>
  <si>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</si>
  <si>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</si>
  <si>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</si>
  <si>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</si>
  <si>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</si>
  <si>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</si>
  <si>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</si>
  <si>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</si>
  <si>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</si>
  <si>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</si>
  <si>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</si>
  <si>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</si>
  <si>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</si>
  <si>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</si>
  <si>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</si>
  <si>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</si>
  <si>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</si>
  <si>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</si>
  <si>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</si>
  <si>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</si>
  <si>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</si>
  <si>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</si>
  <si>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</si>
  <si>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</si>
  <si>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</si>
  <si>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</si>
  <si>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</si>
  <si>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</si>
  <si>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</si>
  <si>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</si>
  <si>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</si>
  <si>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</si>
  <si>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</si>
  <si>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</si>
  <si>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</si>
  <si>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</si>
  <si>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</si>
  <si>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</si>
  <si>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</si>
  <si>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</si>
  <si>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</si>
  <si>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</si>
  <si>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</si>
  <si>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</si>
  <si>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</si>
  <si>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</si>
  <si>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</si>
  <si>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</si>
  <si>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</si>
  <si>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</si>
  <si>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</si>
  <si>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</si>
  <si>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</si>
  <si>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</si>
  <si>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</si>
  <si>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</si>
  <si>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</si>
  <si>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</si>
  <si>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</si>
  <si>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</si>
  <si>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</si>
  <si>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</si>
  <si>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</si>
  <si>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</si>
  <si>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</si>
  <si>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</si>
  <si>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</si>
  <si>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</si>
  <si>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</si>
  <si>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</si>
  <si>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</si>
  <si>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</si>
  <si>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</si>
  <si>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</si>
  <si>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</si>
  <si>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</si>
  <si>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</si>
  <si>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</si>
  <si>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</si>
  <si>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</si>
  <si>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</si>
  <si>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</si>
  <si>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</si>
  <si>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</si>
  <si>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</si>
  <si>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</si>
  <si>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</si>
  <si>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</si>
  <si>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</si>
  <si>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</si>
  <si>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</si>
  <si>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</si>
  <si>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</si>
  <si>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</si>
  <si>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</si>
  <si>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</si>
  <si>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</si>
  <si>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</si>
  <si>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</si>
  <si>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</si>
  <si>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</si>
  <si>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</si>
  <si>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</si>
  <si>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</si>
  <si>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</si>
  <si>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</si>
  <si>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</si>
  <si>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</si>
  <si>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</si>
  <si>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</si>
  <si>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</si>
  <si>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</si>
  <si>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</si>
  <si>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</si>
  <si>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</si>
  <si>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</si>
  <si>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</si>
  <si>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</si>
  <si>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</si>
  <si>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</si>
  <si>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</si>
  <si>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</si>
  <si>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</si>
  <si>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</si>
  <si>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</si>
  <si>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</si>
  <si>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</si>
  <si>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</si>
  <si>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</si>
  <si>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</si>
  <si>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</si>
  <si>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</si>
  <si>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</si>
  <si>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</si>
  <si>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</si>
  <si>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</si>
  <si>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</si>
  <si>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</si>
  <si>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</si>
  <si>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</si>
  <si>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</si>
  <si>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</si>
  <si>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</si>
  <si>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</si>
  <si>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</si>
  <si>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</si>
  <si>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</si>
  <si>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</si>
  <si>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</si>
  <si>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</si>
  <si>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</si>
  <si>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</si>
  <si>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</si>
  <si>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</si>
  <si>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</si>
  <si>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</si>
  <si>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</si>
  <si>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</si>
  <si>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</si>
  <si>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</si>
  <si>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</si>
  <si>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</si>
  <si>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</si>
  <si>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</si>
  <si>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</si>
  <si>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</si>
  <si>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</si>
  <si>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</si>
  <si>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</si>
  <si>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</si>
  <si>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</si>
  <si>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</si>
  <si>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</si>
  <si>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</si>
  <si>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</si>
  <si>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</si>
  <si>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</si>
  <si>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</si>
  <si>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</si>
  <si>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</si>
  <si>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</si>
  <si>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</si>
  <si>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</si>
  <si>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</si>
  <si>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</si>
  <si>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</si>
  <si>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</si>
  <si>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</si>
  <si>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</si>
  <si>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</si>
  <si>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</si>
  <si>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</si>
  <si>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</si>
  <si>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</si>
  <si>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</si>
  <si>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</si>
  <si>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</si>
  <si>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</si>
  <si>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</si>
  <si>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</si>
  <si>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</si>
  <si>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</si>
  <si>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</si>
  <si>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</si>
  <si>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</si>
  <si>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</si>
  <si>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</si>
  <si>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</si>
  <si>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</si>
  <si>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</si>
  <si>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</si>
  <si>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</si>
  <si>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</si>
  <si>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</si>
  <si>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</si>
  <si>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</si>
  <si>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</si>
  <si>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</si>
  <si>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</si>
  <si>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</si>
  <si>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</si>
  <si>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</si>
  <si>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</si>
  <si>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</si>
  <si>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</si>
  <si>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</si>
  <si>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</si>
  <si>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</si>
  <si>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</si>
  <si>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</si>
  <si>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</si>
  <si>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</si>
  <si>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</si>
  <si>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</si>
  <si>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</si>
  <si>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</si>
  <si>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</si>
  <si>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</si>
  <si>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</si>
  <si>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</si>
  <si>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</si>
  <si>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</si>
  <si>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</si>
  <si>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</si>
  <si>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</si>
  <si>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</si>
  <si>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</si>
  <si>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</si>
  <si>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</si>
  <si>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</si>
  <si>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</si>
  <si>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</si>
  <si>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</si>
  <si>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</si>
  <si>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</si>
  <si>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</si>
  <si>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</si>
  <si>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</si>
  <si>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</si>
  <si>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</si>
  <si>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</si>
  <si>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</si>
  <si>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</si>
  <si>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</si>
  <si>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</si>
  <si>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</si>
  <si>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</si>
  <si>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</si>
  <si>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</si>
  <si>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</si>
  <si>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</si>
  <si>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</si>
  <si>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</si>
  <si>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</si>
  <si>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</si>
  <si>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</si>
  <si>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</si>
  <si>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</si>
  <si>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</si>
  <si>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</si>
  <si>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</si>
  <si>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</si>
  <si>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</si>
  <si>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</si>
  <si>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</si>
  <si>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</si>
  <si>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</si>
  <si>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</si>
  <si>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</si>
  <si>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</si>
  <si>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</si>
  <si>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</si>
  <si>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</si>
  <si>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</si>
  <si>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</si>
  <si>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</si>
  <si>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</si>
  <si>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</si>
  <si>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</si>
  <si>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</si>
  <si>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</si>
  <si>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</si>
  <si>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</si>
  <si>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</si>
  <si>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</si>
  <si>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</si>
  <si>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</si>
  <si>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</si>
  <si>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</si>
  <si>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</si>
  <si>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</si>
  <si>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</si>
  <si>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</si>
  <si>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</si>
  <si>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</si>
  <si>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</si>
  <si>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</si>
  <si>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</si>
  <si>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</si>
  <si>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</si>
  <si>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</si>
  <si>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</si>
  <si>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</si>
  <si>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</si>
  <si>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</si>
  <si>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</si>
  <si>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</si>
  <si>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</si>
  <si>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</si>
  <si>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</si>
  <si>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</si>
  <si>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</si>
  <si>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</si>
  <si>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</si>
  <si>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</si>
  <si>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</si>
  <si>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</si>
  <si>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</si>
  <si>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</si>
  <si>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</si>
  <si>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</si>
  <si>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</si>
  <si>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</si>
  <si>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</si>
  <si>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</si>
  <si>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</si>
  <si>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</si>
  <si>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</si>
  <si>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</si>
  <si>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</si>
  <si>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</si>
  <si>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</si>
  <si>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</si>
  <si>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</si>
  <si>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</si>
  <si>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</si>
  <si>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</si>
  <si>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</si>
  <si>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</si>
  <si>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</si>
  <si>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</si>
  <si>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</si>
  <si>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</si>
  <si>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</si>
  <si>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</si>
  <si>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</si>
  <si>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</si>
  <si>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</si>
  <si>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</si>
  <si>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</si>
  <si>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</si>
  <si>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</si>
  <si>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</si>
  <si>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</si>
  <si>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</si>
  <si>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</si>
  <si>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</si>
  <si>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</si>
  <si>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</si>
  <si>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</si>
  <si>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</si>
  <si>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</si>
  <si>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</si>
  <si>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</si>
  <si>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</si>
  <si>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</si>
  <si>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</si>
  <si>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</si>
  <si>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</si>
  <si>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</si>
  <si>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</si>
  <si>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PCM-20251104-00001139</t>
  </si>
  <si>
    <t xml:space="preserve"> team facing major issue and P.G on the way need 10 Min</t>
  </si>
  <si>
    <t>PCM-20251104-00001064</t>
  </si>
  <si>
    <t>EM team on the way need 10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</si>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</sst>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D6" sqref="D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302.57286932870193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45965.521295254628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45965.521295254628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45965.521295254628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45965.521295254628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45965.521295254628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45965.521295254628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45965.521295254628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45965.521295254628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45965.521295254628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45965.521295254628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45965.521295254628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45965.521295254628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45965.521295254628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45965.521295254628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45965.521295254628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45965.521295254628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45965.521295254628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45965.521295254628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45965.521295254628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45965.521295254628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45965.521295254628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45965.521295254628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45965.521295254628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45965.521295254628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45965.521295254628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45965.521295254628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45965.521295254628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45965.521295254628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45965.521295254628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45965.521295254628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45965.521295254628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45965.521295254628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45965.521295254628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45965.521295254628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45965.521295254628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45965.521295254628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45965.521295254628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45965.521295254628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45965.521295254628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45965.521295254628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45965.521295254628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45965.521295254628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45965.521295254628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45965.521295254628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45965.521295254628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45965.521295254628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45965.521295254628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45965.521295254628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45965.521295254628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45965.521295254628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45965.521295254628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45965.521295254628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45965.521295254628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45965.521295254628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45965.521295254628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45965.521295254628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45965.521295254628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45965.521295254628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45965.521295254628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45965.521295254628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45965.521295254628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45965.521295254628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45965.521295254628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45965.521295254628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45965.521295254628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45965.521295254628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45965.521295254628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45965.521295254628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45965.521295254628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45965.521295254628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45965.521295254628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45965.521295254628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45965.521295254628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45965.521295254628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45965.521295254628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45965.521295254628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45965.521295254628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45965.521295254628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45965.521295254628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45965.521295254628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45965.521295254628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45965.521295254628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45965.521295254628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45965.521295254628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45965.521295254628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45965.521295254628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45965.521295254628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45965.521295254628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45965.521295254628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45965.521295254628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45965.521295254628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45965.521295254628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45965.521295254628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45965.521295254628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45965.521295254628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45965.521295254628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45965.521295254628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45965.521295254628</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45965.521295254628</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920F434B-8216-4787-907C-A7166F32CFF6}"/>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140.52145729166659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6.7792119212972466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45965.521295254628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45965.521295254628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45965.521295254628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45965.521295254628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45965.521295254628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45965.521295254628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45965.521295254628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45965.521295254628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45965.521295254628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45965.521295254628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45965.521295254628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45965.521295254628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45965.521295254628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45965.521295254628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45965.521295254628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45965.521295254628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45965.521295254628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45965.521295254628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45965.521295254628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45965.521295254628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45965.521295254628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45965.521295254628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45965.521295254628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45965.521295254628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45965.521295254628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45965.521295254628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45965.521295254628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45965.521295254628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45965.521295254628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45965.521295254628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45965.521295254628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45965.521295254628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45965.521295254628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45965.521295254628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45965.521295254628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45965.521295254628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45965.521295254628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45965.521295254628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45965.521295254628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45965.521295254628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45965.521295254628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45965.521295254628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45965.521295254628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45965.521295254628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45965.521295254628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45965.521295254628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45965.521295254628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45965.521295254628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45965.521295254628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45965.521295254628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45965.521295254628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45965.521295254628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45965.521295254628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45965.521295254628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45965.521295254628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45965.521295254628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45965.521295254628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45965.521295254628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45965.521295254628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45965.521295254628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45965.521295254628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45965.521295254628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45965.521295254628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45965.521295254628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45965.521295254628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45965.521295254628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45965.521295254628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45965.521295254628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45965.521295254628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45965.521295254628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45965.521295254628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45965.521295254628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45965.521295254628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45965.521295254628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45965.521295254628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45965.521295254628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45965.521295254628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45965.521295254628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45965.521295254628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45965.521295254628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45965.521295254628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45965.521295254628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45965.521295254628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45965.521295254628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45965.521295254628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45965.521295254628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45965.521295254628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45965.521295254628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45965.521295254628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45965.521295254628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45965.521295254628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45965.521295254628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45965.521295254628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45965.521295254628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45965.521295254628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45965.521295254628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45965.521295254628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45965.521295254628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45965.521295254628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45965.521295254628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45965.521295254628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45965.521295254628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45965.521295254628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45965.521295254628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45965.521295254628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45965.521295254628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45965.521295254628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45965.521295254628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45965.521295254628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45965.521295254628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45965.521295254628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45965.521295254628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45965.521295254628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45965.521295254628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45965.521295254628</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45965.521295254628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45965.521295254628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45965.521295254628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45965.521295254628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45965.521295254628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45965.521295254628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45965.521295254628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45965.521295254628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45965.521295254628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45965.521295254628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45965.521295254628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45965.521295254628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45965.521295254628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45965.521295254628</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45965.521295254628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45965.521295254628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45965.521295254628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45965.521295254628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45965.521295254628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45965.521295254628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45965.521295254628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45965.521295254628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45965.521295254628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45965.521295254628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45965.521295254628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45965.521295254628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45965.521295254628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45965.521295254628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45965.521295254628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45965.521295254628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45965.521295254628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45965.521295254628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45965.521295254628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45965.521295254628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45965.521295254628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45965.521295254628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45965.521295254628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45965.521295254628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45965.521295254628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45965.521295254628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45965.521295254628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45965.521295254628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45965.521295254628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45965.521295254628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45965.521295254628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45965.521295254628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45965.521295254628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45965.521295254628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45965.521295254628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45965.521295254628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45965.521295254628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45965.521295254628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45965.521295254628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45965.521295254628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45965.521295254628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45965.521295254628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45965.521295254628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45965.521295254628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45965.521295254628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45965.521295254628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45965.521295254628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45965.521295254628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45965.521295254628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45965.521295254628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45965.521295254628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45965.521295254628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45965.521295254628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45965.521295254628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45965.521295254628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45965.521295254628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45965.521295254628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45965.521295254628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45965.521295254628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45965.521295254628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45965.521295254628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45965.521295254628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45965.521295254628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45965.521295254628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45965.521295254628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45965.521295254628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45965.521295254628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45965.521295254628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45965.521295254628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45965.521295254628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45965.521295254628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45965.521295254628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45965.521295254628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45965.521295254628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45965.521295254628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45965.521295254628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45965.521295254628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45965.521295254628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45965.521295254628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45965.521295254628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45965.521295254628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45965.521295254628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45965.521295254628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45965.521295254628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45965.521295254628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45965.521295254628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45965.521295254628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45965.521295254628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45965.521295254628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45965.521295254628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45965.521295254628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45965.521295254628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45965.521295254628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45965.521295254628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45965.521295254628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45965.521295254628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45965.521295254628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45965.521295254628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45965.521295254628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45965.521295254628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45965.521295254628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45965.521295254628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45965.521295254628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45965.521295254628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45965.521295254628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45965.521295254628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45965.521295254628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45965.521295254628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45965.521295254628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45965.521295254628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45965.521295254628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45965.521295254628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45965.521295254628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45965.521295254628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45965.521295254628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45965.521295254628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45965.521295254628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45965.521295254628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45965.521295254628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45965.521295254628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45965.521295254628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45965.521295254628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45965.521295254628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45965.521295254628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45965.521295254628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45965.521295254628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45965.521295254628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45965.521295254628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45965.521295254628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45965.521295254628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45965.521295254628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45965.521295254628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45965.521295254628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45965.521295254628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45965.521295254628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45965.521295254628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45965.521295254628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45965.521295254628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45965.521295254628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45965.521295254628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45965.521295254628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45965.521295254628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45965.521295254628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45965.521295254628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45965.521295254628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45965.521295254628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45965.521295254628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45965.521295254628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45965.521295254628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45965.521295254628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45965.521295254628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45965.521295254628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45965.521295254628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45965.521295254628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45965.521295254628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45965.521295254628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45965.521295254628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45965.521295254628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45965.521295254628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45965.521295254628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45965.521295254628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45965.521295254628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45965.521295254628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45965.521295254628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45965.521295254628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45965.521295254628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45965.521295254628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45965.521295254628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45965.521295254628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45965.521295254628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45965.521295254628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45965.521295254628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45965.521295254628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45965.521295254628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45965.521295254628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45965.521295254628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45965.521295254628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45965.521295254628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45965.521295254628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45965.521295254628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45965.521295254628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45965.521295254628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45965.521295254628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45965.521295254628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45965.521295254628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45965.521295254628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45965.521295254628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45965.521295254628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45965.521295254628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45965.521295254628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45965.521295254628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45965.521295254628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45965.521295254628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45965.521295254628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45965.521295254628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45965.521295254628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45965.521295254628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45965.521295254628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45965.521295254628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45965.521295254628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45965.521295254628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45965.521295254628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45965.521295254628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45965.521295254628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45965.521295254628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45965.521295254628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45965.521295254628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45965.521295254628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45965.521295254628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45965.521295254628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45965.521295254628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45965.521295254628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45965.521295254628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45965.521295254628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45965.521295254628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45965.521295254628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45965.521295254628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45965.521295254628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45965.521295254628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45965.521295254628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45965.521295254628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45965.521295254628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45965.521295254628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45965.521295254628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45965.521295254628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45965.521295254628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45965.521295254628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45965.521295254628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45965.521295254628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45965.521295254628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45965.521295254628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45965.521295254628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45965.521295254628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45965.521295254628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45965.521295254628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45965.521295254628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45965.521295254628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45965.521295254628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45965.521295254628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45965.521295254628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45965.521295254628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45965.521295254628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45965.521295254628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45965.521295254628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45965.521295254628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45965.521295254628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45965.521295254628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45965.521295254628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45965.521295254628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45965.521295254628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45965.521295254628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45965.521295254628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45965.521295254628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45965.521295254628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45965.521295254628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45965.521295254628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45965.521295254628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45965.521295254628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45965.521295254628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45965.521295254628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45965.521295254628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45965.521295254628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45965.521295254628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45965.521295254628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45965.521295254628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45965.521295254628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45965.521295254628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45965.521295254628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45965.521295254628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45965.521295254628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45965.521295254628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45965.521295254628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45965.521295254628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45965.521295254628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45965.521295254628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45965.521295254628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45965.521295254628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45965.521295254628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45965.521295254628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45965.521295254628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45965.521295254628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45965.521295254628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45965.521295254628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45965.521295254628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45965.521295254628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45965.521295254628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45965.521295254628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45965.521295254628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45965.521295254628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45965.521295254628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45965.521295254628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45965.521295254628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45965.521295254628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45965.521295254628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45965.521295254628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45965.521295254628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45965.521295254628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45965.521295254628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45965.521295254628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45965.521295254628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45965.521295254628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45965.521295254628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45965.521295254628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45965.521295254628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45965.521295254628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45965.521295254628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45965.521295254628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45965.521295254628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45965.521295254628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45965.521295254628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45965.521295254628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45965.521295254628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45965.521295254628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45965.521295254628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45965.521295254628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45965.521295254628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45965.521295254628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45965.521295254628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45965.521295254628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45965.521295254628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45965.521295254628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45965.521295254628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45965.521295254628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45965.521295254628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45965.521295254628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45965.521295254628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45965.521295254628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45965.521295254628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45965.521295254628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45965.521295254628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45965.521295254628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45965.521295254628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45965.521295254628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45965.521295254628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45965.521295254628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45965.521295254628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45965.521295254628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45965.521295254628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45965.521295254628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45965.521295254628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45965.521295254628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45965.521295254628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45965.521295254628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45965.521295254628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45965.521295254628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45965.521295254628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45965.521295254628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45965.521295254628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45965.521295254628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45965.521295254628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45965.521295254628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45965.521295254628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45965.521295254628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45965.521295254628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45965.521295254628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45965.521295254628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45965.521295254628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45965.521295254628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45965.521295254628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45965.521295254628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45965.521295254628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45965.521295254628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45965.521295254628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45965.521295254628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45965.521295254628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45965.521295254628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45965.521295254628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45965.521295254628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45965.521295254628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45965.521295254628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45965.521295254628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45965.521295254628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45965.521295254628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45965.521295254628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45965.521295254628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45965.521295254628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45965.521295254628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45965.521295254628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45965.521295254628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45965.521295254628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45965.521295254628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45965.521295254628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45965.521295254628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45965.521295254628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45965.521295254628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45965.521295254628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45965.521295254628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45965.521295254628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45965.521295254628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45965.521295254628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45965.521295254628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45965.521295254628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45965.521295254628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45965.521295254628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45965.521295254628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45965.521295254628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45965.521295254628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45965.521295254628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45965.521295254628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45965.521295254628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45965.521295254628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45965.521295254628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45965.521295254628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45965.521295254628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45965.521295254628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45965.521295254628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45965.521295254628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45965.521295254628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45965.521295254628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45965.521295254628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45965.521295254628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45965.521295254628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45965.521295254628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45965.521295254628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45965.521295254628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45965.521295254628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45965.521295254628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45965.521295254628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45965.521295254628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45965.521295254628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45965.521295254628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45965.521295254628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45965.521295254628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45965.521295254628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45965.521295254628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45965.521295254628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45965.521295254628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45965.521295254628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45965.521295254628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45965.521295254628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45965.521295254628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45965.521295254628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45965.521295254628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45965.521295254628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45965.521295254628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45965.521295254628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45965.521295254628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45965.521295254628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45965.521295254628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45965.521295254628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45965.521295254628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45965.521295254628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45965.521295254628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45965.521295254628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45965.521295254628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45965.521295254628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45965.521295254628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45965.521295254628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45965.521295254628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45965.521295254628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45965.521295254628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45965.521295254628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45965.521295254628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45965.521295254628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45965.521295254628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45965.521295254628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45965.521295254628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45965.521295254628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45965.521295254628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45965.521295254628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45965.521295254628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45965.521295254628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45965.521295254628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45965.521295254628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45965.521295254628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45965.521295254628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45965.521295254628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45965.521295254628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45965.521295254628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45965.521295254628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45965.521295254628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45965.521295254628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45965.521295254628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45965.521295254628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45965.521295254628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45965.521295254628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45965.521295254628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45965.521295254628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45965.521295254628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45965.521295254628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45965.521295254628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45965.521295254628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45965.521295254628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45965.521295254628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45965.521295254628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45965.521295254628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45965.521295254628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45965.521295254628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45965.521295254628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45965.521295254628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45965.521295254628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45965.521295254628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45965.521295254628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45965.521295254628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45965.521295254628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45965.521295254628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45965.521295254628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45965.521295254628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45965.521295254628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45965.521295254628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45965.521295254628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45965.521295254628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45965.521295254628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45965.521295254628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45965.521295254628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45965.521295254628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45965.521295254628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45965.521295254628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45965.521295254628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45965.521295254628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45965.521295254628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45965.521295254628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45965.521295254628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45965.521295254628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45965.521295254628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45965.521295254628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45965.521295254628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45965.521295254628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45965.521295254628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45965.521295254628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45965.521295254628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45965.521295254628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45965.521295254628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45965.521295254628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45965.521295254628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45965.521295254628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45965.521295254628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45965.521295254628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45965.521295254628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45965.521295254628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45965.521295254628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45965.521295254628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45965.521295254628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45965.521295254628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45965.521295254628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45965.521295254628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45965.521295254628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45965.521295254628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45965.521295254628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45965.521295254628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45965.521295254628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45965.521295254628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45965.521295254628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45965.521295254628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45965.521295254628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45965.521295254628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45965.521295254628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45965.521295254628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45965.521295254628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45965.521295254628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45965.521295254628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45965.521295254628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45965.521295254628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45965.521295254628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45965.521295254628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45965.521295254628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45965.521295254628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45965.521295254628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45965.521295254628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45965.521295254628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45965.521295254628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45965.521295254628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45965.521295254628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45965.521295254628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45965.521295254628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45965.521295254628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45965.521295254628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45965.521295254628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45965.521295254628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45965.521295254628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45965.521295254628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45965.521295254628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45965.521295254628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45965.521295254628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45965.521295254628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45965.521295254628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45965.521295254628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45965.521295254628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45965.521295254628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45965.521295254628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45965.521295254628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45965.521295254628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45965.521295254628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45965.521295254628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45965.521295254628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45965.521295254628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45965.521295254628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45965.521295254628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45965.521295254628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45965.521295254628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45965.521295254628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45965.521295254628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45965.521295254628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45965.521295254628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45965.521295254628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45965.521295254628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45965.521295254628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45965.521295254628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45965.521295254628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45965.521295254628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45965.521295254628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45965.521295254628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45965.521295254628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45965.521295254628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45965.521295254628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45965.521295254628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45965.521295254628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45965.521295254628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45965.521295254628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45965.521295254628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45965.521295254628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45965.521295254628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45965.521295254628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45965.521295254628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45965.521295254628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45965.521295254628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45965.521295254628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45965.521295254628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45965.521295254628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45965.521295254628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45965.521295254628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45965.521295254628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45965.521295254628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45965.521295254628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45965.521295254628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45965.521295254628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45965.521295254628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45965.521295254628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45965.521295254628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45965.521295254628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45965.521295254628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45965.521295254628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45965.521295254628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45965.521295254628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45965.521295254628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45965.521295254628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45965.521295254628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45965.521295254628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45965.521295254628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45965.521295254628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45965.521295254628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45965.521295254628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45965.521295254628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45965.521295254628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45965.521295254628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45965.521295254628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45965.521295254628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45965.521295254628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45965.521295254628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45965.521295254628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45965.521295254628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45965.521295254628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45965.521295254628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45965.521295254628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45965.521295254628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45965.521295254628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45965.521295254628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45965.521295254628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45965.521295254628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45965.521295254628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45965.521295254628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45965.521295254628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45965.521295254628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45965.521295254628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45965.521295254628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45965.521295254628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45965.521295254628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45965.521295254628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45965.521295254628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45965.521295254628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45965.521295254628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45965.521295254628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45965.521295254628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45965.521295254628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45965.521295254628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45965.521295254628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45965.521295254628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45965.521295254628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45965.521295254628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45965.521295254628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45965.521295254628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45965.521295254628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45965.521295254628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45965.521295254628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45965.521295254628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45965.521295254628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45965.521295254628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45965.521295254628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45965.521295254628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45965.521295254628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45965.521295254628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45965.521295254628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45965.521295254628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45965.521295254628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45965.521295254628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45965.521295254628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45965.521295254628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45965.521295254628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45965.521295254628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45965.521295254628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45965.521295254628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45965.521295254628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45965.521295254628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45965.521295254628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45965.521295254628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45965.521295254628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45965.521295254628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45965.521295254628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45965.521295254628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45965.521295254628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45965.521295254628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45965.521295254628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45965.521295254628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45965.521295254628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45965.521295254628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45965.521295254628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45965.521295254628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45965.521295254628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45965.521295254628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45965.521295254628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45965.521295254628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45965.521295254628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45965.521295254628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45965.521295254628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45965.521295254628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45965.521295254628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45965.521295254628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45965.521295254628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45965.521295254628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45965.521295254628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45965.521295254628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45965.521295254628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45965.521295254628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45965.521295254628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45965.521295254628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45965.521295254628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45965.521295254628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45965.521295254628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45965.521295254628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45965.521295254628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45965.521295254628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45965.521295254628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45965.521295254628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45965.521295254628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45965.521295254628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45965.521295254628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45965.521295254628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45965.521295254628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45965.521295254628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45965.521295254628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45965.521295254628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45965.521295254628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45965.521295254628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45965.521295254628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45965.521295254628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45965.521295254628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45965.521295254628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45965.521295254628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45965.521295254628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45965.521295254628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45965.521295254628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45965.521295254628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45965.521295254628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45965.521295254628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45965.521295254628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45965.521295254628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45965.521295254628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45965.521295254628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45965.521295254628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45965.521295254628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45965.521295254628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45965.521295254628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45965.521295254628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45965.521295254628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45965.521295254628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45965.521295254628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45965.521295254628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45965.521295254628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45965.521295254628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45965.521295254628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45965.521295254628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45965.521295254628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45965.521295254628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45965.521295254628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45965.521295254628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45965.521295254628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45965.521295254628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45965.521295254628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45965.521295254628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45965.521295254628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45965.521295254628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45965.521295254628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45965.521295254628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45965.521295254628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45965.521295254628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45965.521295254628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45965.521295254628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45965.521295254628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45965.521295254628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45965.521295254628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45965.521295254628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45965.521295254628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45965.521295254628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45965.521295254628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45965.521295254628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45965.521295254628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45965.521295254628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45965.521295254628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45965.521295254628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45965.521295254628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45965.521295254628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45965.521295254628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45965.521295254628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45965.521295254628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45965.521295254628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45965.521295254628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45965.521295254628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45965.521295254628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45965.521295254628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45965.521295254628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45965.521295254628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45965.521295254628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45965.521295254628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45965.521295254628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45965.521295254628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45965.521295254628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45965.521295254628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45965.521295254628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45965.521295254628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45965.521295254628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45965.521295254628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45965.521295254628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45965.521295254628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45965.521295254628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45965.521295254628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45965.521295254628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45965.521295254628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45965.521295254628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45965.521295254628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45965.521295254628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45965.521295254628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45965.521295254628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45965.521295254628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45965.521295254628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45965.521295254628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45965.521295254628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45965.521295254628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45965.521295254628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45965.521295254628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45965.521295254628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45965.521295254628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45965.521295254628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45965.521295254628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45965.521295254628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45965.521295254628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45965.521295254628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45965.521295254628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45965.521295254628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45965.521295254628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45965.521295254628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45965.521295254628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45965.521295254628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45965.521295254628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45965.521295254628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45965.521295254628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45965.521295254628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45965.521295254628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45965.521295254628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45965.521295254628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45965.521295254628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45965.521295254628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45965.521295254628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45965.521295254628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45965.521295254628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45965.521295254628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45965.521295254628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45965.521295254628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45965.521295254628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45965.521295254628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45965.521295254628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45965.521295254628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45965.521295254628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45965.521295254628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45965.521295254628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45965.521295254628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45965.521295254628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45965.521295254628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45965.521295254628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45965.521295254628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45965.521295254628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45965.521295254628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45965.521295254628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45965.521295254628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45965.521295254628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45965.521295254628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45965.521295254628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45965.521295254628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45965.521295254628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45965.521295254628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45965.521295254628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45965.521295254628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45965.521295254628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45965.521295254628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45965.521295254628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45965.521295254628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45965.521295254628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45965.521295254628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45965.521295254628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45965.521295254628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45965.521295254628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45965.521295254628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45965.521295254628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45965.521295254628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45965.521295254628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45965.521295254628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45965.521295254628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45965.521295254628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45965.521295254628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45965.521295254628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45965.521295254628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45965.521295254628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45965.521295254628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45965.521295254628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45965.521295254628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45965.521295254628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45965.521295254628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45965.521295254628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45965.521295254628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45965.521295254628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45965.521295254628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45965.521295254628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45965.521295254628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45965.521295254628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45965.521295254628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45965.521295254628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45965.521295254628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45965.521295254628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45965.521295254628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45965.521295254628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45965.521295254628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45965.521295254628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45965.521295254628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45965.521295254628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45965.521295254628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45965.521295254628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45965.521295254628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45965.521295254628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45965.521295254628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45965.521295254628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45965.521295254628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45965.521295254628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45965.521295254628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45965.521295254628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45965.521295254628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45965.521295254628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45965.521295254628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45965.521295254628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45965.521295254628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45965.521295254628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45965.521295254628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45965.521295254628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45965.521295254628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45965.521295254628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45965.521295254628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45965.521295254628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45965.521295254628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45965.521295254628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45965.521295254628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45965.521295254628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45965.521295254628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45965.521295254628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45965.521295254628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45965.521295254628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45965.521295254628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45965.521295254628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45965.521295254628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45965.521295254628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45965.521295254628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45965.521295254628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45965.521295254628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45965.521295254628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45965.521295254628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45965.521295254628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45965.521295254628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45965.521295254628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45965.521295254628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45965.521295254628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45965.521295254628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45965.521295254628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45965.521295254628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45965.521295254628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45965.521295254628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45965.521295254628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45965.521295254628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45965.521295254628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45965.521295254628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45965.521295254628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45965.521295254628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45965.521295254628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45965.521295254628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45965.521295254628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45965.521295254628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45965.521295254628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45965.521295254628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45965.521295254628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45965.521295254628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45965.521295254628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45965.521295254628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45965.521295254628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45965.521295254628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45965.521295254628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45965.521295254628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45965.521295254628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45965.521295254628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45965.521295254628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45965.521295254628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45965.521295254628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45965.521295254628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45965.521295254628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45965.521295254628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45965.521295254628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45965.521295254628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45965.521295254628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45965.521295254628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45965.521295254628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45965.521295254628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45965.521295254628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45965.521295254628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45965.521295254628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45965.521295254628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45965.521295254628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45965.521295254628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45965.521295254628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45965.521295254628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45965.521295254628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45965.521295254628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45965.521295254628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45965.521295254628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45965.521295254628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45965.521295254628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45965.521295254628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45965.521295254628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45965.521295254628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45965.521295254628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45965.521295254628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45965.521295254628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45965.521295254628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45965.521295254628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45965.521295254628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45965.521295254628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45965.521295254628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262.04057766203186</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45965.498831018522</v>
      </c>
      <c r="G3" s="123">
        <f ca="1">IFERROR(NOW()-F3,"")</f>
        <v>2.2464236106316093E-2</v>
      </c>
      <c r="H3" s="122">
        <v>45965.472280092596</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2</v>
      </c>
      <c r="D4" s="120" t="s">
        <v>36350</v>
      </c>
      <c r="E4" s="97" t="s">
        <v>39100</v>
      </c>
      <c r="F4" s="122">
        <v>45965.473946759259</v>
      </c>
      <c r="G4" s="123">
        <f ca="1">IFERROR(NOW()-F4,"")</f>
        <v>4.7348495369078591E-2</v>
      </c>
      <c r="H4" s="122">
        <v>45965.444826388892</v>
      </c>
      <c r="I4" s="118" t="str">
        <f>IFERROR(VLOOKUP(D4,DB!A:F,6,0),"")</f>
        <v>Generator-SG</v>
      </c>
      <c r="J4" s="118" t="str">
        <f>IFERROR(VLOOKUP(D4,DB!A:G,7,0),"")</f>
        <v>No BB Shifted</v>
      </c>
      <c r="K4" s="124" t="s">
        <v>39113</v>
      </c>
      <c r="L4" s="120" t="str">
        <f>IFERROR(VLOOKUP(D4,DB!A:I,9,0),"")</f>
        <v>Latis</v>
      </c>
    </row>
    <row r="5" spans="1:16" ht="15" customHeight="1">
      <c r="A5" s="118" t="s">
        <v>39114</v>
      </c>
      <c r="B5" s="118" t="str">
        <f>IFERROR(VLOOKUP(D5,DB!A:K,11,0),"")</f>
        <v>R4</v>
      </c>
      <c r="C5" s="119">
        <v>1</v>
      </c>
      <c r="D5" s="93" t="s">
        <v>37238</v>
      </c>
      <c r="E5" s="97" t="s">
        <v>39021</v>
      </c>
      <c r="F5" s="122"/>
      <c r="G5" s="123">
        <f ca="1">IFERROR(NOW()-F5,"")</f>
        <v>45965.521295254628</v>
      </c>
      <c r="H5" s="122">
        <v>45965.483043981483</v>
      </c>
      <c r="I5" s="118" t="str">
        <f>IFERROR(VLOOKUP(D5,DB!A:F,6,0),"")</f>
        <v>Generator-SG</v>
      </c>
      <c r="J5" s="118" t="str">
        <f>IFERROR(VLOOKUP(D5,DB!A:G,7,0),"")</f>
        <v>Dead</v>
      </c>
      <c r="K5" s="124" t="s">
        <v>39115</v>
      </c>
      <c r="L5" s="120" t="str">
        <f>IFERROR(VLOOKUP(D5,DB!A:I,9,0),"")</f>
        <v>Latis</v>
      </c>
    </row>
    <row r="6" spans="1:16" ht="15" customHeight="1">
      <c r="A6" s="118"/>
      <c r="B6" s="118" t="str">
        <f>IFERROR(VLOOKUP(D6,DB!A:K,11,0),"")</f>
        <v/>
      </c>
      <c r="C6" s="119"/>
      <c r="D6" s="120"/>
      <c r="E6" s="97"/>
      <c r="F6" s="122"/>
      <c r="G6" s="123">
        <f ca="1">IFERROR(NOW()-F6,"")</f>
        <v>45965.521295254628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45965.521295254628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45965.521295254628</v>
      </c>
      <c r="H8" s="122"/>
      <c r="I8" s="118" t="str">
        <f>IFERROR(VLOOKUP(D8,DB!A:F,6,0),"")</f>
        <v/>
      </c>
      <c r="J8" s="118" t="str">
        <f>IFERROR(VLOOKUP(D8,DB!A:G,7,0),"")</f>
        <v/>
      </c>
      <c r="K8" s="124"/>
      <c r="L8" s="120" t="str">
        <f>IFERROR(VLOOKUP(D8,DB!A:I,9,0),"")</f>
        <v/>
      </c>
    </row>
    <row r="9" spans="1:16" ht="15" customHeight="1">
      <c r="A9" s="118"/>
      <c r="B9" s="118" t="str">
        <f>IFERROR(VLOOKUP(D9,DB!A:K,11,0),"")</f>
        <v/>
      </c>
      <c r="C9" s="119"/>
      <c r="D9"/>
      <c r="E9" s="97"/>
      <c r="F9" s="122"/>
      <c r="G9" s="123">
        <f ca="1">IFERROR(NOW()-F9,"")</f>
        <v>45965.521295254628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45965.521295254628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45965.521295254628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45965.521295254628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45965.521295254628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45965.521295254628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45965.521295254628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45965.521295254628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45965.521295254628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45965.521295254628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45965.521295254628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45965.521295254628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45965.521295254628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45965.521295254628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45965.521295254628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45965.521295254628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45965.521295254628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45965.521295254628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45965.521295254628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45965.521295254628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45965.521295254628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45965.521295254628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45965.521295254628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45965.521295254628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45965.521295254628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45965.521295254628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45965.521295254628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45965.521295254628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45965.521295254628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45965.521295254628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45965.521295254628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45965.521295254628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45965.521295254628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45965.521295254628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45965.521295254628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45965.521295254628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45965.521295254628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45965.521295254628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45965.521295254628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45965.521295254628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45965.521295254628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45965.521295254628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45965.521295254628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45965.521295254628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45965.521295254628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45965.521295254628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45965.521295254628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45965.521295254628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45965.521295254628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45965.521295254628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45965.521295254628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45965.521295254628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45965.521295254628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45965.521295254628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45965.521295254628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45965.521295254628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45965.521295254628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45965.521295254628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45965.521295254628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45965.521295254628</v>
      </c>
      <c r="H68" s="122"/>
      <c r="I68" s="118" t="str">
        <f>IFERROR(VLOOKUP(D68,DB!A:F,6,0),"")</f>
        <v/>
      </c>
      <c r="J68" s="118" t="str">
        <f>IFERROR(VLOOKUP(D68,DB!A:G,7,0),"")</f>
        <v/>
      </c>
      <c r="K68" s="124"/>
      <c r="L68" s="120" t="str">
        <f>IFERROR(VLOOKUP(D68,DB!A:I,9,0),"")</f>
        <v/>
      </c>
    </row>
    <row r="69" spans="1:12" ht="15" customHeight="1">
      <c r="A69" s="125"/>
      <c r="B69" s="125" t="str">
        <f>IFERROR(VLOOKUP(D69,DB!A:K,11,0),"")</f>
        <v/>
      </c>
      <c r="C69" s="126"/>
      <c r="D69" s="127"/>
      <c r="E69" s="128"/>
      <c r="F69" s="129"/>
      <c r="G69" s="130">
        <f ca="1">IFERROR(NOW()-F69,"")</f>
        <v>45965.521295254628</v>
      </c>
      <c r="H69" s="129"/>
      <c r="I69" s="125" t="str">
        <f>IFERROR(VLOOKUP(D69,DB!A:F,6,0),"")</f>
        <v/>
      </c>
      <c r="J69" s="125" t="str">
        <f>IFERROR(VLOOKUP(D69,DB!A:G,7,0),"")</f>
        <v/>
      </c>
      <c r="K69" s="131"/>
      <c r="L69" s="127" t="str">
        <f>IFERROR(VLOOKUP(D69,DB!A:I,9,0),"")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73.689235069439746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39.332417939811421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16.860184143515653</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45965.521295254628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45965.521295254628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45965.521295254628</v>
      </c>
      <c r="H7" s="152"/>
      <c r="I7" s="151" t="str">
        <f>IFERROR(VLOOKUP(D7,DB!A:F,6,0),"")</f>
        <v/>
      </c>
      <c r="J7" s="151" t="str">
        <f>IFERROR(VLOOKUP(D7,DB!A:G,7,0),"")</f>
        <v/>
      </c>
      <c r="K7" s="151"/>
      <c r="L7" s="151" t="str">
        <f>IFERROR(VLOOKUP(D7,DB!A:I,9,0),"")</f>
        <v/>
      </c>
    </row>
    <row r="8" spans="1:13" ht="15">
      <c r="A8" s="151"/>
      <c r="B8" s="151" t="str">
        <f>IFERROR(VLOOKUP(D8,DB!A:K,11,0),"")</f>
        <v>R5</v>
      </c>
      <c r="C8" s="151"/>
      <c r="D8" s="151" t="s">
        <v>31945</v>
      </c>
      <c r="E8" s="151"/>
      <c r="F8" s="152"/>
      <c r="G8" s="153">
        <f ca="1">IFERROR(NOW()-F8,"")</f>
        <v>45965.521295254628</v>
      </c>
      <c r="H8" s="152"/>
      <c r="I8" s="151" t="str">
        <f>IFERROR(VLOOKUP(D8,DB!A:F,6,0),"")</f>
        <v>SCECO</v>
      </c>
      <c r="J8" s="151" t="str">
        <f>IFERROR(VLOOKUP(D8,DB!A:G,7,0),"")</f>
        <v>Weak</v>
      </c>
      <c r="K8" s="151"/>
      <c r="L8" s="151" t="str">
        <f>IFERROR(VLOOKUP(D8,DB!A:I,9,0),"")</f>
        <v>Latis</v>
      </c>
    </row>
    <row r="9" spans="1:13" ht="15">
      <c r="A9" s="151"/>
      <c r="B9" s="151" t="str">
        <f>IFERROR(VLOOKUP(D9,DB!A:K,11,0),"")</f>
        <v>R5</v>
      </c>
      <c r="C9" s="151"/>
      <c r="D9" s="151" t="s">
        <v>38164</v>
      </c>
      <c r="E9" s="151"/>
      <c r="F9" s="152"/>
      <c r="G9" s="153">
        <f ca="1">IFERROR(NOW()-F9,"")</f>
        <v>45965.521295254628</v>
      </c>
      <c r="H9" s="152"/>
      <c r="I9" s="151" t="str">
        <f>IFERROR(VLOOKUP(D9,DB!A:F,6,0),"")</f>
        <v>SCECO</v>
      </c>
      <c r="J9" s="151" t="str">
        <f>IFERROR(VLOOKUP(D9,DB!A:G,7,0),"")</f>
        <v>Dead</v>
      </c>
      <c r="K9" s="151"/>
      <c r="L9" s="151" t="str">
        <f>IFERROR(VLOOKUP(D9,DB!A:I,9,0),"")</f>
        <v>Latis</v>
      </c>
    </row>
    <row r="10" spans="1:13" ht="15">
      <c r="A10" s="151"/>
      <c r="B10" s="151" t="str">
        <f>IFERROR(VLOOKUP(D10,DB!A:K,11,0),"")</f>
        <v/>
      </c>
      <c r="C10" s="151"/>
      <c r="D10" s="151"/>
      <c r="E10" s="151"/>
      <c r="F10" s="152"/>
      <c r="G10" s="153">
        <f ca="1">IFERROR(NOW()-F10,"")</f>
        <v>45965.521295254628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45965.521295254628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45965.521295254628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45965.521295254628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45965.521295254628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45965.521295254628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45965.521295254628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45965.521295254628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45965.521295254628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45965.521295254628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45965.521295254628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45965.521295254628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45965.521295254628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45965.521295254628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45965.521295254628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45965.521295254628</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45965.521295254628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45965.521295254628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45965.521295254628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45965.521295254628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45965.521295254628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45965.521295254628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45965.521295254628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45965.521295254628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45965.521295254628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45965.521295254628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45965.521295254628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45965.521295254628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45965.521295254628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45965.521295254628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45965.521295254628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45965.521295254628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45965.521295254628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45965.521295254628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45965.521295254628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45965.521295254628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45965.521295254628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45965.521295254628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45965.521295254628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45965.521295254628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45965.521295254628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45965.521295254628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45965.521295254628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45965.521295254628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45965.521295254628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45965.521295254628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45965.521295254628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45965.521295254628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45965.521295254628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45965.521295254628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45965.521295254628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45965.521295254628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45965.521295254628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45965.521295254628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45965.521295254628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45965.521295254628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45965.521295254628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45965.521295254628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45965.521295254628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45965.521295254628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45965.521295254628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45965.521295254628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45965.521295254628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45965.521295254628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45965.521295254628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45965.521295254628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45965.521295254628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45965.521295254628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45965.521295254628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45965.521295254628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45965.521295254628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45965.521295254628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45965.521295254628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45965.521295254628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45965.521295254628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45965.521295254628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45965.521295254628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45965.521295254628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45965.521295254628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45965.521295254628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45965.521295254628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45965.521295254628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45965.521295254628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45965.521295254628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45965.521295254628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45965.521295254628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45965.521295254628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45965.521295254628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45965.521295254628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45965.521295254628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45965.521295254628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45965.521295254628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45965.521295254628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45965.521295254628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45965.521295254628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45965.521295254628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45965.521295254628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45965.521295254628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45965.521295254628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45965.521295254628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45965.521295254628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45965.521295254628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45965.521295254628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45965.521295254628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45965.521295254628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45965.521295254628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45965.521295254628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45965.521295254628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45965.521295254628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45965.521295254628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45965.521295254628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45965.521295254628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45965.521295254628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45965.521295254628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45965.521295254628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45965.521295254628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45965.521295254628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45965.521295254628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45965.521295254628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45965.521295254628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45965.521295254628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45965.521295254628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45965.521295254628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45965.521295254628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45965.521295254628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45965.521295254628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45965.521295254628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45965.521295254628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45965.521295254628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45965.521295254628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45965.521295254628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45965.521295254628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45965.521295254628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45965.521295254628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45965.521295254628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45965.521295254628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45965.521295254628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45965.521295254628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45965.521295254628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45965.521295254628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45965.521295254628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45965.521295254628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45965.521295254628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45965.521295254628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45965.521295254628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45965.521295254628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45965.521295254628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45965.521295254628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45965.521295254628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45965.521295254628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45965.521295254628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45965.521295254628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45965.521295254628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45965.521295254628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45965.521295254628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45965.521295254628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45965.521295254628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45965.521295254628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45965.521295254628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45965.521295254628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45965.521295254628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45965.521295254628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45965.521295254628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45965.521295254628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45965.521295254628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45965.521295254628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45965.521295254628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45965.521295254628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45965.521295254628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45965.521295254628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45965.521295254628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45965.521295254628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45965.521295254628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45965.521295254628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45965.521295254628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45965.521295254628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45965.521295254628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45965.521295254628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45965.521295254628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45965.521295254628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45965.521295254628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45965.521295254628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45965.521295254628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45965.521295254628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45965.521295254628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45965.521295254628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45965.521295254628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45965.521295254628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45965.521295254628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45965.521295254628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45965.521295254628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45965.521295254628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45965.521295254628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45965.521295254628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45965.521295254628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45965.521295254628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45965.521295254628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45965.521295254628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45965.521295254628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45965.521295254628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45965.521295254628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45965.521295254628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45965.521295254628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45965.521295254628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45965.521295254628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45965.521295254628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45965.521295254628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45965.521295254628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45965.521295254628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45965.521295254628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45965.521295254628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45965.521295254628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45965.521295254628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45965.521295254628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45965.521295254628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45965.521295254628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45965.521295254628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45965.521295254628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45965.521295254628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45965.521295254628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45965.521295254628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45965.521295254628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45965.521295254628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45965.521295254628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45965.521295254628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45965.521295254628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45965.521295254628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45965.521295254628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45965.521295254628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45965.521295254628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45965.521295254628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45965.521295254628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45965.521295254628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45965.521295254628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45965.521295254628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45965.521295254628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45965.521295254628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45965.521295254628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45965.521295254628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45965.521295254628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45965.521295254628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45965.521295254628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45965.521295254628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45965.521295254628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45965.521295254628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45965.521295254628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45965.521295254628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45965.521295254628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45965.521295254628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45965.521295254628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45965.521295254628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45965.521295254628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45965.521295254628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45965.521295254628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45965.521295254628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45965.521295254628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45965.521295254628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45965.521295254628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45965.521295254628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45965.521295254628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45965.521295254628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45965.521295254628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45965.521295254628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45965.521295254628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45965.521295254628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45965.521295254628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45965.521295254628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45965.521295254628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45965.521295254628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45965.521295254628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45965.521295254628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45965.521295254628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45965.521295254628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45965.521295254628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45965.521295254628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45965.521295254628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45965.521295254628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45965.521295254628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45965.521295254628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45965.521295254628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45965.521295254628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45965.521295254628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45965.521295254628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45965.521295254628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45965.521295254628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45965.521295254628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45965.521295254628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45965.521295254628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45965.521295254628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45965.521295254628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45965.521295254628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45965.521295254628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45965.521295254628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45965.521295254628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45965.521295254628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45965.521295254628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45965.521295254628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45965.521295254628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45965.521295254628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45965.521295254628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45965.521295254628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45965.521295254628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45965.521295254628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45965.521295254628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45965.521295254628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45965.521295254628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45965.521295254628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45965.521295254628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45965.521295254628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45965.521295254628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45965.521295254628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45965.521295254628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45965.521295254628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45965.521295254628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45965.521295254628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45965.521295254628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45965.521295254628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45965.521295254628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45965.521295254628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45965.521295254628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45965.521295254628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45965.521295254628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45965.521295254628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45965.521295254628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45965.521295254628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45965.521295254628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45965.521295254628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45965.521295254628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45965.521295254628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45965.521295254628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45965.521295254628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45965.521295254628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45965.521295254628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45965.521295254628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45965.521295254628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45965.521295254628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45965.521295254628</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33695</v>
      </c>
      <c r="E2" s="102" t="s">
        <v>39021</v>
      </c>
      <c r="F2" s="175">
        <v>45965.468449074076</v>
      </c>
      <c r="G2" s="115">
        <f ca="1">IFERROR(NOW()-F2,"-")</f>
        <v>5.2846180551568978E-2</v>
      </c>
      <c r="H2" s="171">
        <v>45965.46193287037</v>
      </c>
      <c r="I2" s="169" t="str">
        <f>IFERROR(VLOOKUP(D2,DB!A:F,6,0),"")</f>
        <v>SCECO</v>
      </c>
      <c r="J2" s="102" t="str">
        <f>IFERROR(VLOOKUP(D2,DB!A:G,7,0),"")</f>
        <v>Weak</v>
      </c>
      <c r="K2" s="172" t="s">
        <v>39123</v>
      </c>
      <c r="L2" s="173" t="str">
        <f>IFERROR(VLOOKUP(D2,DB!A:I,9,0),"")</f>
        <v>Latis</v>
      </c>
    </row>
    <row r="3" spans="1:16383" ht="31.5" customHeight="1">
      <c r="A3" s="168"/>
      <c r="B3" s="169" t="str">
        <f>IFERROR(VLOOKUP(D3,DB!A:K,11,0),"")</f>
        <v/>
      </c>
      <c r="C3" s="170"/>
      <c r="D3" s="169"/>
      <c r="E3" s="102"/>
      <c r="F3" s="171"/>
      <c r="G3" s="115">
        <f ca="1">IFERROR(NOW()-F3,"-")</f>
        <v>45965.521295254628</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45965.521295254628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45965.521295254628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45965.521295254628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45965.521295254628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45965.521295254628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45965.521295254628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45965.521295254628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45965.521295254628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45965.521295254628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45965.521295254628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45965.521295254628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45965.521295254628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45965.521295254628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45965.521295254628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45965.521295254628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45965.521295254628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45965.521295254628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45965.521295254628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45965.521295254628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45965.521295254628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45965.521295254628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45965.521295254628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45965.521295254628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45965.521295254628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45965.521295254628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45965.521295254628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45965.521295254628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45965.521295254628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45965.521295254628</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45965.521295254628</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45965.521295254628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45965.521295254628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45965.521295254628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45965.521295254628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45965.521295254628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45965.521295254628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45965.521295254628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45965.521295254628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45965.521295254628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45965.521295254628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45965.521295254628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45965.521295254628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45965.521295254628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45965.521295254628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45965.521295254628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45965.521295254628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45965.521295254628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45965.521295254628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45965.521295254628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45965.521295254628</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2025-11-04T09:30:40Z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