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32" documentId="120_S{2AC9BD13-BADA-5192-A53E-5A8FF88502F6}" xr6:coauthVersionLast="47" xr6:coauthVersionMax="47" xr10:uidLastSave="{1CAF4FEF-24F5-4314-8682-F569B73BF19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<sst xmlns="http://schemas.openxmlformats.org/spreadsheetml/2006/main" count="180282" uniqueCount="39124">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</sst>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314.9021365740773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0.24691666667058598</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45977.850562500003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45977.850562500003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45977.850562500003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45977.850562500003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45977.850562500003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45977.850562500003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45977.850562500003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45977.850562500003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45977.850562500003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45977.850562500003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45977.850562500003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45977.850562500003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45977.850562500003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45977.850562500003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45977.850562500003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45977.850562500003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45977.850562500003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45977.850562500003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45977.850562500003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45977.850562500003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45977.850562500003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45977.850562500003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45977.850562500003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45977.850562500003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45977.850562500003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45977.850562500003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45977.850562500003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45977.850562500003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45977.850562500003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45977.850562500003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45977.850562500003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45977.850562500003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45977.850562500003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45977.850562500003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45977.850562500003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45977.850562500003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45977.850562500003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45977.850562500003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45977.850562500003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45977.850562500003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45977.850562500003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45977.850562500003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45977.850562500003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45977.850562500003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45977.850562500003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45977.850562500003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45977.850562500003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45977.850562500003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45977.850562500003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45977.850562500003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45977.850562500003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45977.850562500003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45977.850562500003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45977.850562500003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45977.850562500003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45977.850562500003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45977.850562500003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45977.850562500003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45977.850562500003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45977.850562500003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45977.850562500003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45977.850562500003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45977.850562500003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45977.850562500003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45977.850562500003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45977.850562500003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45977.850562500003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45977.850562500003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45977.850562500003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45977.850562500003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45977.850562500003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45977.850562500003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45977.850562500003</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45977.850562500003</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152.85072453704197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1.4142199074121891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45977.850562500003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45977.850562500003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45977.850562500003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45977.850562500003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45977.850562500003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45977.850562500003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45977.850562500003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45977.850562500003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45977.850562500003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45977.850562500003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45977.850562500003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45977.850562500003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45977.850562500003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45977.850562500003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45977.850562500003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45977.850562500003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45977.850562500003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45977.850562500003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45977.850562500003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45977.850562500003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45977.850562500003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45977.850562500003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45977.850562500003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45977.850562500003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45977.850562500003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45977.850562500003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45977.850562500003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45977.850562500003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45977.850562500003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45977.850562500003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45977.850562500003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45977.850562500003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45977.850562500003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45977.850562500003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45977.850562500003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45977.850562500003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45977.850562500003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45977.850562500003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45977.850562500003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45977.850562500003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45977.850562500003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45977.850562500003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45977.850562500003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45977.850562500003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45977.850562500003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45977.850562500003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45977.850562500003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45977.850562500003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45977.850562500003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45977.850562500003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45977.850562500003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45977.850562500003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45977.850562500003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45977.850562500003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45977.850562500003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45977.850562500003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45977.850562500003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45977.850562500003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45977.850562500003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45977.850562500003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45977.850562500003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45977.850562500003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45977.850562500003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45977.850562500003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45977.850562500003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45977.850562500003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45977.850562500003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45977.850562500003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45977.850562500003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45977.850562500003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45977.850562500003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45977.850562500003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45977.850562500003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45977.850562500003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45977.850562500003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45977.850562500003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45977.850562500003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45977.850562500003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45977.850562500003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45977.850562500003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45977.850562500003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45977.850562500003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45977.850562500003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45977.850562500003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45977.850562500003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45977.850562500003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45977.850562500003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45977.850562500003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45977.850562500003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45977.850562500003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45977.850562500003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45977.850562500003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45977.850562500003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45977.850562500003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45977.850562500003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45977.850562500003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45977.850562500003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45977.850562500003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45977.850562500003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45977.850562500003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45977.850562500003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45977.850562500003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45977.850562500003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45977.850562500003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45977.850562500003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45977.850562500003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45977.850562500003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45977.850562500003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45977.850562500003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45977.850562500003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45977.850562500003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45977.850562500003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45977.850562500003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45977.850562500003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45977.850562500003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45977.850562500003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45977.850562500003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45977.850562500003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45977.850562500003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45977.850562500003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45977.850562500003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45977.850562500003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45977.850562500003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45977.850562500003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45977.850562500003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45977.850562500003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45977.850562500003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45977.850562500003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45977.850562500003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45977.850562500003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45977.850562500003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45977.850562500003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45977.850562500003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45977.850562500003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45977.850562500003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45977.850562500003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45977.850562500003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45977.850562500003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45977.850562500003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45977.850562500003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45977.850562500003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45977.850562500003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45977.850562500003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45977.850562500003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45977.850562500003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45977.850562500003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45977.850562500003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45977.850562500003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45977.850562500003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45977.850562500003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45977.850562500003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45977.850562500003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45977.850562500003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45977.850562500003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45977.850562500003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45977.850562500003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45977.850562500003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45977.850562500003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45977.850562500003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45977.850562500003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45977.850562500003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45977.850562500003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45977.850562500003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45977.850562500003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45977.850562500003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45977.850562500003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45977.850562500003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45977.850562500003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45977.850562500003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45977.850562500003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45977.850562500003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45977.850562500003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45977.850562500003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45977.850562500003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45977.850562500003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45977.850562500003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45977.850562500003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45977.850562500003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45977.850562500003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45977.850562500003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45977.850562500003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45977.850562500003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45977.850562500003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45977.850562500003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45977.850562500003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45977.850562500003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45977.850562500003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45977.850562500003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45977.850562500003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45977.850562500003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45977.850562500003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45977.850562500003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45977.850562500003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45977.850562500003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45977.850562500003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45977.850562500003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45977.850562500003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45977.850562500003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45977.850562500003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45977.850562500003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45977.850562500003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45977.850562500003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45977.850562500003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45977.850562500003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45977.850562500003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45977.850562500003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45977.850562500003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45977.850562500003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45977.850562500003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45977.850562500003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45977.850562500003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45977.850562500003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45977.850562500003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45977.850562500003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45977.850562500003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45977.850562500003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45977.850562500003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45977.850562500003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45977.850562500003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45977.850562500003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45977.850562500003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45977.850562500003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45977.850562500003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45977.850562500003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45977.850562500003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45977.850562500003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45977.850562500003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45977.850562500003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45977.850562500003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45977.850562500003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45977.850562500003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45977.850562500003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45977.850562500003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45977.850562500003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45977.850562500003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45977.850562500003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45977.850562500003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45977.850562500003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45977.850562500003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45977.850562500003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45977.850562500003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45977.850562500003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45977.850562500003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45977.850562500003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45977.850562500003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45977.850562500003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45977.850562500003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45977.850562500003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45977.850562500003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45977.850562500003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45977.850562500003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45977.850562500003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45977.850562500003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45977.850562500003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45977.850562500003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45977.850562500003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45977.850562500003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45977.850562500003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45977.850562500003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45977.850562500003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45977.850562500003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45977.850562500003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45977.850562500003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45977.850562500003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45977.850562500003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45977.850562500003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45977.850562500003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45977.850562500003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45977.850562500003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45977.850562500003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45977.850562500003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45977.850562500003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45977.850562500003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45977.850562500003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45977.850562500003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45977.850562500003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45977.850562500003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45977.850562500003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45977.850562500003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45977.850562500003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45977.850562500003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45977.850562500003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45977.850562500003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45977.850562500003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45977.850562500003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45977.850562500003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45977.850562500003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45977.850562500003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45977.850562500003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45977.850562500003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45977.850562500003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45977.850562500003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45977.850562500003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45977.850562500003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45977.850562500003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45977.850562500003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45977.850562500003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45977.850562500003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45977.850562500003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45977.850562500003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45977.850562500003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45977.850562500003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45977.850562500003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45977.850562500003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45977.850562500003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45977.850562500003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45977.850562500003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45977.850562500003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45977.850562500003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45977.850562500003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45977.850562500003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45977.850562500003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45977.850562500003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45977.850562500003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45977.850562500003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45977.850562500003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45977.850562500003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45977.850562500003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45977.850562500003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45977.850562500003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45977.850562500003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45977.850562500003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45977.850562500003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45977.850562500003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45977.850562500003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45977.850562500003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45977.850562500003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45977.850562500003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45977.850562500003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45977.850562500003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45977.850562500003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45977.850562500003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45977.850562500003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45977.850562500003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45977.850562500003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45977.850562500003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45977.850562500003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45977.850562500003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45977.850562500003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45977.850562500003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45977.850562500003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45977.850562500003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45977.850562500003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45977.850562500003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45977.850562500003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45977.850562500003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45977.850562500003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45977.850562500003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45977.850562500003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45977.850562500003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45977.850562500003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45977.850562500003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45977.850562500003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45977.850562500003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45977.850562500003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45977.850562500003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45977.850562500003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45977.850562500003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45977.850562500003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45977.850562500003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45977.850562500003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45977.850562500003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45977.850562500003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45977.850562500003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45977.850562500003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45977.850562500003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45977.850562500003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45977.850562500003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45977.850562500003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45977.850562500003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45977.850562500003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45977.850562500003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45977.850562500003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45977.850562500003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45977.850562500003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45977.850562500003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45977.850562500003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45977.850562500003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45977.850562500003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45977.850562500003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45977.850562500003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45977.850562500003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45977.850562500003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45977.850562500003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45977.850562500003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45977.850562500003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45977.850562500003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45977.850562500003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45977.850562500003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45977.850562500003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45977.850562500003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45977.850562500003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45977.850562500003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45977.850562500003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45977.850562500003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45977.850562500003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45977.850562500003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45977.850562500003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45977.850562500003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45977.850562500003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45977.850562500003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45977.850562500003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45977.850562500003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45977.850562500003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45977.850562500003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45977.850562500003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45977.850562500003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45977.850562500003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45977.850562500003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45977.850562500003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45977.850562500003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45977.850562500003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45977.850562500003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45977.850562500003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45977.850562500003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45977.850562500003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45977.850562500003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45977.850562500003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45977.850562500003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45977.850562500003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45977.850562500003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45977.850562500003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45977.850562500003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45977.850562500003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45977.850562500003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45977.850562500003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45977.850562500003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45977.850562500003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45977.850562500003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45977.850562500003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45977.850562500003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45977.850562500003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45977.850562500003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45977.850562500003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45977.850562500003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45977.850562500003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45977.850562500003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45977.850562500003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45977.850562500003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45977.850562500003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45977.850562500003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45977.850562500003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45977.850562500003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45977.850562500003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45977.850562500003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45977.850562500003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45977.850562500003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45977.850562500003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45977.850562500003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45977.850562500003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45977.850562500003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45977.850562500003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45977.850562500003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45977.850562500003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45977.850562500003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45977.850562500003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45977.850562500003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45977.850562500003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45977.850562500003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45977.850562500003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45977.850562500003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45977.850562500003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45977.850562500003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45977.850562500003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45977.850562500003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45977.850562500003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45977.850562500003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45977.850562500003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45977.850562500003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45977.850562500003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45977.850562500003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45977.850562500003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45977.850562500003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45977.850562500003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45977.850562500003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45977.850562500003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45977.850562500003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45977.850562500003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45977.850562500003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45977.850562500003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45977.850562500003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45977.850562500003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45977.850562500003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45977.850562500003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45977.850562500003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45977.850562500003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45977.850562500003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45977.850562500003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45977.850562500003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45977.850562500003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45977.850562500003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45977.850562500003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45977.850562500003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45977.850562500003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45977.850562500003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45977.850562500003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45977.850562500003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45977.850562500003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45977.850562500003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45977.850562500003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45977.850562500003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45977.850562500003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45977.850562500003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45977.850562500003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45977.850562500003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45977.850562500003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45977.850562500003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45977.850562500003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45977.850562500003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45977.850562500003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45977.850562500003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45977.850562500003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45977.850562500003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45977.850562500003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45977.850562500003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45977.850562500003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45977.850562500003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45977.850562500003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45977.850562500003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45977.850562500003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45977.850562500003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45977.850562500003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45977.850562500003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45977.850562500003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45977.850562500003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45977.850562500003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45977.850562500003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45977.850562500003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45977.850562500003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45977.850562500003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45977.850562500003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45977.850562500003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45977.850562500003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45977.850562500003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45977.850562500003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45977.850562500003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45977.850562500003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45977.850562500003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45977.850562500003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45977.850562500003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45977.850562500003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45977.850562500003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45977.850562500003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45977.850562500003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45977.850562500003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45977.850562500003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45977.850562500003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45977.850562500003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45977.850562500003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45977.850562500003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45977.850562500003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45977.850562500003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45977.850562500003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45977.850562500003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45977.850562500003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45977.850562500003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45977.850562500003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45977.850562500003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45977.850562500003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45977.850562500003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45977.850562500003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45977.850562500003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45977.850562500003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45977.850562500003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45977.850562500003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45977.850562500003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45977.850562500003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45977.850562500003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45977.850562500003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45977.850562500003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45977.850562500003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45977.850562500003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45977.850562500003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45977.850562500003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45977.850562500003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45977.850562500003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45977.850562500003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45977.850562500003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45977.850562500003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45977.850562500003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45977.850562500003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45977.850562500003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45977.850562500003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45977.850562500003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45977.850562500003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45977.850562500003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45977.850562500003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45977.850562500003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45977.850562500003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45977.850562500003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45977.850562500003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45977.850562500003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45977.850562500003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45977.850562500003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45977.850562500003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45977.850562500003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45977.850562500003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45977.850562500003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45977.850562500003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45977.850562500003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45977.850562500003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45977.850562500003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45977.850562500003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45977.850562500003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45977.850562500003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45977.850562500003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45977.850562500003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45977.850562500003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45977.850562500003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45977.850562500003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45977.850562500003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45977.850562500003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45977.850562500003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45977.850562500003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45977.850562500003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45977.850562500003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45977.850562500003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45977.850562500003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45977.850562500003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45977.850562500003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45977.850562500003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45977.850562500003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45977.850562500003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45977.850562500003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45977.850562500003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45977.850562500003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45977.850562500003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45977.850562500003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45977.850562500003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45977.850562500003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45977.850562500003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45977.850562500003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45977.850562500003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45977.850562500003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45977.850562500003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45977.850562500003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45977.850562500003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45977.850562500003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45977.850562500003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45977.850562500003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45977.850562500003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45977.850562500003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45977.850562500003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45977.850562500003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45977.850562500003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45977.850562500003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45977.850562500003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45977.850562500003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45977.850562500003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45977.850562500003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45977.850562500003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45977.850562500003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45977.850562500003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45977.850562500003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45977.850562500003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45977.850562500003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45977.850562500003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45977.850562500003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45977.850562500003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45977.850562500003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45977.850562500003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45977.850562500003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45977.850562500003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45977.850562500003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45977.850562500003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45977.850562500003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45977.850562500003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45977.850562500003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45977.850562500003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45977.850562500003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45977.850562500003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45977.850562500003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45977.850562500003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45977.850562500003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45977.850562500003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45977.850562500003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45977.850562500003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45977.850562500003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45977.850562500003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45977.850562500003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45977.850562500003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45977.850562500003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45977.850562500003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45977.850562500003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45977.850562500003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45977.850562500003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45977.850562500003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45977.850562500003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45977.850562500003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45977.850562500003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45977.850562500003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45977.850562500003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45977.850562500003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45977.850562500003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45977.850562500003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45977.850562500003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45977.850562500003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45977.850562500003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45977.850562500003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45977.850562500003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45977.850562500003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45977.850562500003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45977.850562500003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45977.850562500003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45977.850562500003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45977.850562500003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45977.850562500003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45977.850562500003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45977.850562500003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45977.850562500003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45977.850562500003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45977.850562500003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45977.850562500003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45977.850562500003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45977.850562500003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45977.850562500003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45977.850562500003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45977.850562500003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45977.850562500003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45977.850562500003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45977.850562500003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45977.850562500003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45977.850562500003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45977.850562500003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45977.850562500003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45977.850562500003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45977.850562500003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45977.850562500003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45977.850562500003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45977.850562500003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45977.850562500003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45977.850562500003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45977.850562500003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45977.850562500003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45977.850562500003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45977.850562500003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45977.850562500003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45977.850562500003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45977.850562500003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45977.850562500003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45977.850562500003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45977.850562500003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45977.850562500003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45977.850562500003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45977.850562500003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45977.850562500003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45977.850562500003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45977.850562500003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45977.850562500003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45977.850562500003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45977.850562500003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45977.850562500003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45977.850562500003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45977.850562500003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45977.850562500003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45977.850562500003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45977.850562500003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45977.850562500003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45977.850562500003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45977.850562500003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45977.850562500003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45977.850562500003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45977.850562500003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45977.850562500003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45977.850562500003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45977.850562500003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45977.850562500003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45977.850562500003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45977.850562500003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45977.850562500003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45977.850562500003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45977.850562500003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45977.850562500003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45977.850562500003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45977.850562500003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45977.850562500003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45977.850562500003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45977.850562500003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45977.850562500003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45977.850562500003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45977.850562500003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45977.850562500003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45977.850562500003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45977.850562500003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45977.850562500003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45977.850562500003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45977.850562500003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45977.850562500003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45977.850562500003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45977.850562500003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45977.850562500003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45977.850562500003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45977.850562500003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45977.850562500003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45977.850562500003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45977.850562500003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45977.850562500003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45977.850562500003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45977.850562500003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45977.850562500003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45977.850562500003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45977.850562500003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45977.850562500003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45977.850562500003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45977.850562500003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45977.850562500003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45977.850562500003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45977.850562500003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45977.850562500003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45977.850562500003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45977.850562500003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45977.850562500003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45977.850562500003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45977.850562500003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45977.850562500003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45977.850562500003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45977.850562500003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45977.850562500003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45977.850562500003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45977.850562500003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45977.850562500003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45977.850562500003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45977.850562500003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45977.850562500003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45977.850562500003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45977.850562500003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45977.850562500003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45977.850562500003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45977.850562500003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45977.850562500003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45977.850562500003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45977.850562500003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45977.850562500003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45977.850562500003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45977.850562500003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45977.850562500003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45977.850562500003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45977.850562500003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45977.850562500003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45977.850562500003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45977.850562500003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45977.850562500003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45977.850562500003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45977.850562500003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45977.850562500003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45977.850562500003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45977.850562500003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45977.850562500003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45977.850562500003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45977.850562500003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45977.850562500003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45977.850562500003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45977.850562500003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45977.850562500003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45977.850562500003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45977.850562500003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45977.850562500003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45977.850562500003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45977.850562500003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45977.850562500003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45977.850562500003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45977.850562500003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45977.850562500003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45977.850562500003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45977.850562500003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45977.850562500003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45977.850562500003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45977.850562500003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45977.850562500003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45977.850562500003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45977.850562500003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45977.850562500003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45977.850562500003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45977.850562500003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45977.850562500003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45977.850562500003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45977.850562500003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45977.850562500003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45977.850562500003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45977.850562500003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45977.850562500003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45977.850562500003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45977.850562500003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45977.850562500003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45977.850562500003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45977.850562500003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45977.850562500003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45977.850562500003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45977.850562500003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45977.850562500003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45977.850562500003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45977.850562500003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45977.850562500003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45977.850562500003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45977.850562500003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45977.850562500003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45977.850562500003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45977.850562500003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45977.850562500003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45977.850562500003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45977.850562500003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45977.850562500003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45977.850562500003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45977.850562500003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45977.850562500003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45977.850562500003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45977.850562500003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45977.850562500003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45977.850562500003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45977.850562500003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45977.850562500003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45977.850562500003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45977.850562500003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45977.850562500003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45977.850562500003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45977.850562500003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45977.850562500003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45977.850562500003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45977.850562500003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45977.850562500003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45977.850562500003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45977.850562500003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45977.850562500003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45977.850562500003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45977.850562500003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45977.850562500003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45977.850562500003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45977.850562500003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45977.850562500003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45977.850562500003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45977.850562500003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45977.850562500003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45977.850562500003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45977.850562500003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45977.850562500003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45977.850562500003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45977.850562500003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45977.850562500003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45977.850562500003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45977.850562500003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45977.850562500003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45977.850562500003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45977.850562500003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45977.850562500003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45977.850562500003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45977.850562500003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45977.850562500003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45977.850562500003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45977.850562500003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45977.850562500003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45977.850562500003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45977.850562500003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45977.850562500003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45977.850562500003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45977.850562500003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45977.850562500003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45977.850562500003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45977.850562500003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45977.850562500003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45977.850562500003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45977.850562500003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45977.850562500003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45977.850562500003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45977.850562500003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45977.850562500003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45977.850562500003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45977.850562500003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45977.850562500003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45977.850562500003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45977.850562500003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45977.850562500003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45977.850562500003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45977.850562500003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45977.850562500003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45977.850562500003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45977.850562500003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45977.850562500003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45977.850562500003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45977.850562500003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45977.850562500003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45977.850562500003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45977.850562500003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45977.850562500003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45977.850562500003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45977.850562500003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45977.850562500003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45977.850562500003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45977.850562500003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45977.850562500003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45977.850562500003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45977.850562500003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45977.850562500003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45977.850562500003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45977.850562500003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45977.850562500003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45977.850562500003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45977.850562500003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45977.850562500003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45977.850562500003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45977.850562500003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45977.850562500003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45977.850562500003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45977.850562500003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45977.850562500003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45977.850562500003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45977.850562500003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45977.850562500003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45977.850562500003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45977.850562500003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45977.850562500003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45977.850562500003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45977.850562500003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45977.850562500003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45977.850562500003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45977.850562500003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45977.850562500003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45977.850562500003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45977.850562500003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45977.850562500003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45977.850562500003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45977.850562500003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45977.850562500003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45977.850562500003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45977.850562500003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45977.850562500003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45977.850562500003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45977.850562500003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45977.850562500003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45977.850562500003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45977.850562500003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45977.850562500003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45977.850562500003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45977.850562500003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45977.850562500003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45977.850562500003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45977.850562500003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45977.850562500003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45977.850562500003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45977.850562500003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45977.850562500003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45977.850562500003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45977.850562500003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45977.850562500003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45977.850562500003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45977.850562500003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45977.850562500003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45977.850562500003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45977.850562500003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45977.850562500003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45977.850562500003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45977.850562500003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45977.850562500003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45977.850562500003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45977.850562500003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45977.850562500003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45977.850562500003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45977.850562500003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45977.850562500003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45977.850562500003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45977.850562500003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45977.850562500003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45977.850562500003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45977.850562500003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45977.850562500003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45977.850562500003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45977.850562500003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45977.850562500003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45977.850562500003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45977.850562500003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45977.850562500003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45977.850562500003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45977.850562500003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45977.850562500003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45977.850562500003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45977.850562500003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45977.850562500003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45977.850562500003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45977.850562500003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45977.850562500003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45977.850562500003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45977.850562500003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45977.850562500003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45977.850562500003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45977.850562500003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45977.850562500003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45977.850562500003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45977.850562500003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45977.850562500003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45977.850562500003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45977.850562500003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45977.850562500003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45977.850562500003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45977.850562500003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45977.850562500003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45977.850562500003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45977.850562500003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45977.850562500003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45977.850562500003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45977.850562500003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45977.850562500003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45977.850562500003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45977.850562500003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45977.850562500003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45977.850562500003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45977.850562500003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45977.850562500003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45977.850562500003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45977.850562500003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45977.850562500003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45977.850562500003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45977.850562500003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45977.850562500003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45977.850562500003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45977.850562500003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45977.850562500003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45977.850562500003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45977.850562500003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45977.850562500003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45977.850562500003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45977.850562500003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45977.850562500003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45977.850562500003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45977.850562500003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45977.850562500003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45977.850562500003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45977.850562500003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45977.850562500003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45977.850562500003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45977.850562500003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45977.850562500003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45977.850562500003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45977.850562500003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45977.850562500003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45977.850562500003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45977.850562500003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45977.850562500003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45977.850562500003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45977.850562500003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45977.850562500003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45977.850562500003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45977.850562500003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45977.850562500003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45977.850562500003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45977.850562500003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45977.850562500003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45977.850562500003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45977.850562500003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45977.850562500003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45977.850562500003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45977.850562500003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45977.850562500003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45977.850562500003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45977.850562500003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45977.850562500003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45977.850562500003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45977.850562500003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45977.850562500003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45977.850562500003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45977.850562500003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45977.850562500003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45977.850562500003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45977.850562500003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45977.850562500003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45977.850562500003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45977.850562500003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45977.850562500003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45977.850562500003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45977.850562500003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45977.850562500003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45977.850562500003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45977.850562500003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45977.850562500003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45977.850562500003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45977.850562500003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45977.850562500003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45977.850562500003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45977.850562500003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45977.850562500003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45977.850562500003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45977.850562500003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45977.850562500003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45977.850562500003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45977.850562500003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45977.850562500003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45977.850562500003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45977.850562500003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45977.850562500003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45977.850562500003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45977.850562500003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45977.850562500003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45977.850562500003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45977.850562500003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45977.850562500003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45977.850562500003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45977.850562500003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45977.850562500003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45977.850562500003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45977.850562500003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45977.850562500003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45977.850562500003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45977.850562500003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45977.850562500003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45977.850562500003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45977.850562500003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45977.850562500003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45977.850562500003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45977.850562500003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45977.850562500003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45977.850562500003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45977.850562500003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274.36984490740724</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45977.850562500003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45977.850562500003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45977.850562500003</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45977.850562500003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45977.850562500003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45977.850562500003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45977.850562500003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45977.850562500003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45977.850562500003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45977.850562500003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45977.850562500003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45977.850562500003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45977.850562500003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45977.850562500003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45977.850562500003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45977.850562500003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45977.850562500003</v>
      </c>
      <c r="H19" s="96"/>
      <c r="I19" s="116" t="str">
        <f>IFERROR(VLOOKUP(D19,DB!A:F,6,0),"")</f>
        <v/>
      </c>
      <c r="J19" s="116" t="str">
        <f>IFERROR(VLOOKUP(D19,DB!A:G,7,0),"")</f>
        <v/>
      </c>
      <c r="K19" s="98"/>
      <c r="L19" s="92" t="str">
        <f>IFERROR(VLOOKUP(D19,DB!A:I,9,0),"")</f>
        <v/>
      </c>
    </row>
    <row r="20" spans="1:12" ht="15" customHeight="1">
      <c r="A20" s="116"/>
      <c r="B20" s="116" t="str">
        <f>IFERROR(VLOOKUP(D20,DB!A:K,11,0),"")</f>
        <v>R4</v>
      </c>
      <c r="C20" s="94"/>
      <c r="D20" s="142" t="s">
        <v>29510</v>
      </c>
      <c r="E20" s="95"/>
      <c r="F20" s="96"/>
      <c r="G20" s="97">
        <f ca="1">IFERROR(NOW()-F20,"")</f>
        <v>45977.850562500003</v>
      </c>
      <c r="H20" s="96"/>
      <c r="I20" s="116" t="str">
        <f>IFERROR(VLOOKUP(D20,DB!A:F,6,0),"")</f>
        <v>SCECO</v>
      </c>
      <c r="J20" s="116" t="str">
        <f>IFERROR(VLOOKUP(D20,DB!A:G,7,0),"")</f>
        <v>Dead</v>
      </c>
      <c r="K20" s="98"/>
      <c r="L20" s="92" t="str">
        <f>IFERROR(VLOOKUP(D20,DB!A:I,9,0),"")</f>
        <v>Latis</v>
      </c>
    </row>
    <row r="21" spans="1:12" ht="15" customHeight="1">
      <c r="A21" s="116"/>
      <c r="B21" s="116" t="str">
        <f>IFERROR(VLOOKUP(D21,DB!A:K,11,0),"")</f>
        <v/>
      </c>
      <c r="C21" s="94"/>
      <c r="D21" s="92"/>
      <c r="E21" s="95"/>
      <c r="F21" s="96"/>
      <c r="G21" s="97">
        <f ca="1">IFERROR(NOW()-F21,"")</f>
        <v>45977.850562500003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45977.850562500003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45977.850562500003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45977.850562500003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45977.850562500003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45977.850562500003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45977.850562500003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45977.850562500003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45977.850562500003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45977.850562500003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45977.850562500003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45977.850562500003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45977.850562500003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45977.850562500003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45977.850562500003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45977.850562500003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45977.850562500003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45977.850562500003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45977.850562500003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45977.850562500003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45977.850562500003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45977.850562500003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45977.850562500003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45977.850562500003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45977.850562500003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45977.850562500003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45977.850562500003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45977.850562500003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45977.850562500003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45977.850562500003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45977.850562500003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45977.850562500003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45977.850562500003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45977.850562500003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45977.850562500003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45977.850562500003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45977.850562500003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45977.850562500003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45977.850562500003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45977.850562500003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45977.850562500003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45977.850562500003</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45977.850562500003</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45977.850562500003</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45977.850562500003</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86.018502314815123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51.661685185186798</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29.18945138889103</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9.0019629629678093</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0.33575925926561467</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45977.850562500003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45977.850562500003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45977.850562500003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45977.850562500003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45977.850562500003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45977.850562500003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45977.850562500003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45977.850562500003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45977.850562500003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45977.850562500003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45977.850562500003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45977.850562500003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45977.850562500003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45977.850562500003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45977.850562500003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45977.850562500003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45977.850562500003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45977.850562500003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45977.850562500003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45977.850562500003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45977.850562500003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45977.850562500003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45977.850562500003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45977.850562500003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45977.850562500003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45977.850562500003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45977.850562500003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45977.850562500003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45977.850562500003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45977.850562500003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45977.850562500003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45977.850562500003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45977.850562500003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45977.850562500003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45977.850562500003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45977.850562500003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45977.850562500003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45977.850562500003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45977.850562500003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45977.850562500003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45977.850562500003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45977.850562500003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45977.850562500003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45977.850562500003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45977.850562500003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45977.850562500003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45977.850562500003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45977.850562500003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45977.850562500003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45977.850562500003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45977.850562500003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45977.850562500003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45977.850562500003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45977.850562500003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45977.850562500003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45977.850562500003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45977.850562500003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45977.850562500003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45977.850562500003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45977.850562500003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45977.850562500003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45977.850562500003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45977.850562500003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45977.850562500003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45977.850562500003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45977.850562500003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45977.850562500003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45977.850562500003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45977.850562500003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45977.850562500003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45977.850562500003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45977.850562500003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45977.850562500003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45977.850562500003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45977.850562500003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45977.850562500003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45977.850562500003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45977.850562500003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45977.850562500003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45977.850562500003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45977.850562500003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45977.850562500003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45977.850562500003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45977.850562500003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45977.850562500003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45977.850562500003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45977.850562500003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45977.850562500003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45977.850562500003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45977.850562500003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45977.850562500003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45977.850562500003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45977.850562500003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45977.850562500003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45977.850562500003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45977.850562500003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45977.850562500003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45977.850562500003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45977.850562500003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45977.850562500003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45977.850562500003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45977.850562500003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45977.850562500003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45977.850562500003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45977.850562500003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45977.850562500003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45977.850562500003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45977.850562500003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45977.850562500003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45977.850562500003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45977.850562500003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45977.850562500003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45977.850562500003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45977.850562500003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45977.850562500003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45977.850562500003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45977.850562500003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45977.850562500003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45977.850562500003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45977.850562500003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45977.850562500003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45977.850562500003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45977.850562500003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45977.850562500003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45977.850562500003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45977.850562500003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45977.850562500003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45977.850562500003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45977.850562500003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45977.850562500003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45977.850562500003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45977.850562500003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45977.850562500003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45977.850562500003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45977.850562500003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45977.850562500003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45977.850562500003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45977.850562500003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45977.850562500003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45977.850562500003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45977.850562500003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45977.850562500003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45977.850562500003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45977.850562500003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45977.850562500003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45977.850562500003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45977.850562500003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45977.850562500003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45977.850562500003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45977.850562500003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45977.850562500003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45977.850562500003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45977.850562500003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45977.850562500003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45977.850562500003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45977.850562500003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45977.850562500003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45977.850562500003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45977.850562500003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45977.850562500003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45977.850562500003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45977.850562500003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45977.850562500003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45977.850562500003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6.2784722227661405E-2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45977.850562500003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45977.850562500003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45977.850562500003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45977.850562500003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45977.850562500003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45977.850562500003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45977.850562500003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45977.850562500003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45977.850562500003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45977.850562500003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45977.850562500003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45977.850562500003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45977.850562500003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45977.850562500003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45977.850562500003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45977.850562500003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45977.850562500003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45977.850562500003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45977.850562500003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45977.850562500003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45977.850562500003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45977.850562500003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45977.850562500003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45977.850562500003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45977.850562500003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45977.850562500003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45977.850562500003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45977.850562500003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45977.850562500003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45977.850562500003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45977.850562500003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45977.850562500003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45977.850562500003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45977.850562500003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45977.850562500003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45977.850562500003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45977.850562500003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45977.850562500003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45977.850562500003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45977.850562500003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45977.850562500003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45977.850562500003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45977.850562500003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45977.850562500003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45977.850562500003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45977.850562500003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45977.850562500003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45977.850562500003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45977.850562500003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45977.850562500003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45977.850562500003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45977.850562500003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45977.850562500003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45977.850562500003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45977.850562500003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45977.850562500003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45977.850562500003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45977.850562500003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45977.850562500003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45977.850562500003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45977.850562500003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45977.850562500003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45977.850562500003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45977.850562500003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45977.850562500003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45977.850562500003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45977.850562500003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45977.850562500003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45977.850562500003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45977.850562500003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45977.850562500003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45977.850562500003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45977.850562500003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45977.850562500003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45977.850562500003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45977.850562500003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45977.850562500003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45977.850562500003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45977.850562500003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45977.850562500003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45977.850562500003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45977.850562500003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45977.850562500003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45977.850562500003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45977.850562500003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45977.850562500003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45977.850562500003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45977.850562500003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45977.850562500003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45977.850562500003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45977.850562500003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45977.850562500003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45977.850562500003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45977.850562500003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45977.850562500003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45977.850562500003</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45977.850562500003</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45977.850562500003</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